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U\UD\Jacek Osiński\2026\Postępowanie przetargowe\ul. Południowa\"/>
    </mc:Choice>
  </mc:AlternateContent>
  <xr:revisionPtr revIDLastSave="0" documentId="8_{03130F27-3A80-468A-98FD-C643CFD06EA6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Oferta" sheetId="1" r:id="rId1"/>
  </sheets>
  <definedNames>
    <definedName name="_xlnm.Print_Area" localSheetId="0">Oferta!$A$1:$G$74</definedName>
  </definedNames>
  <calcPr calcId="191029"/>
</workbook>
</file>

<file path=xl/calcChain.xml><?xml version="1.0" encoding="utf-8"?>
<calcChain xmlns="http://schemas.openxmlformats.org/spreadsheetml/2006/main">
  <c r="G74" i="1" l="1"/>
  <c r="G73" i="1"/>
  <c r="G69" i="1"/>
  <c r="G68" i="1"/>
  <c r="G67" i="1"/>
  <c r="G66" i="1"/>
  <c r="G65" i="1"/>
  <c r="G64" i="1"/>
  <c r="G70" i="1" s="1"/>
  <c r="G61" i="1"/>
  <c r="G60" i="1"/>
  <c r="G62" i="1" s="1"/>
  <c r="G57" i="1"/>
  <c r="G56" i="1"/>
  <c r="G55" i="1"/>
  <c r="G54" i="1"/>
  <c r="G58" i="1" s="1"/>
  <c r="G52" i="1"/>
  <c r="G51" i="1"/>
  <c r="G48" i="1"/>
  <c r="G47" i="1"/>
  <c r="G46" i="1"/>
  <c r="G45" i="1"/>
  <c r="G44" i="1"/>
  <c r="G43" i="1"/>
  <c r="G42" i="1"/>
  <c r="G49" i="1" s="1"/>
  <c r="G37" i="1"/>
  <c r="G38" i="1" s="1"/>
  <c r="G36" i="1"/>
  <c r="G33" i="1"/>
  <c r="G32" i="1"/>
  <c r="G31" i="1"/>
  <c r="G30" i="1"/>
  <c r="G29" i="1"/>
  <c r="G28" i="1"/>
  <c r="G34" i="1" s="1"/>
  <c r="G25" i="1"/>
  <c r="G24" i="1"/>
  <c r="G26" i="1" s="1"/>
  <c r="G22" i="1"/>
  <c r="G21" i="1"/>
  <c r="G20" i="1"/>
  <c r="G19" i="1"/>
  <c r="G18" i="1"/>
  <c r="G15" i="1"/>
  <c r="G16" i="1" s="1"/>
  <c r="G12" i="1"/>
  <c r="G11" i="1"/>
  <c r="G10" i="1"/>
  <c r="G9" i="1"/>
  <c r="G8" i="1"/>
  <c r="G7" i="1"/>
  <c r="G6" i="1"/>
  <c r="G13" i="1" s="1"/>
  <c r="G71" i="1" l="1"/>
  <c r="G39" i="1"/>
  <c r="G72" i="1" s="1"/>
</calcChain>
</file>

<file path=xl/sharedStrings.xml><?xml version="1.0" encoding="utf-8"?>
<sst xmlns="http://schemas.openxmlformats.org/spreadsheetml/2006/main" count="225" uniqueCount="134">
  <si>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</si>
  <si>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</si>
  <si>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</si>
  <si>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</si>
  <si>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</si>
  <si>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</si>
  <si>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</si>
  <si>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</si>
  <si>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</si>
  <si>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</si>
  <si>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</si>
  <si>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</si>
  <si>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</si>
  <si>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</si>
  <si>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ul. Południowa odc. (ul.Grzybowa - ul.Grabowa, str. południowa)</t>
  </si>
  <si>
    <t>1.1</t>
  </si>
  <si>
    <t>ROZBIÓRKA</t>
  </si>
  <si>
    <t>KNR AT-03 0104-01/02</t>
  </si>
  <si>
    <t>Mechaniczna rozbiórka nawierzchni bitumicznej o gr. 5 cm z wywozem materiału z rozbiórki na odl. do 1 km - interpolacja</t>
  </si>
  <si>
    <t>m2</t>
  </si>
  <si>
    <t>KNR 2-31 0815-01</t>
  </si>
  <si>
    <t>Rozebranie chodników, wysepek przystankowych i przejść dla pieszych z płyt betonowych 35x35x5 cm na podsypce piaskowej</t>
  </si>
  <si>
    <t>KNR 2-31 0810-02_x000D_
analogia</t>
  </si>
  <si>
    <t>Rozebranie nawierzchni z kostki betonowej  na podsypce cementowo-piaskowej</t>
  </si>
  <si>
    <t>KNR 2-31 0813-01</t>
  </si>
  <si>
    <t>Rozebranie krawężników betonowych 15x30 cm na podsypce piaskowej</t>
  </si>
  <si>
    <t>m</t>
  </si>
  <si>
    <t>KNR 2-31 0814-01</t>
  </si>
  <si>
    <t>Rozebranie obrzeży 6x20 cm na podsypce piaskowej</t>
  </si>
  <si>
    <t>KNR 2-31 0812-03_x000D_
analogia</t>
  </si>
  <si>
    <t>Rozebranie ław pod krawężnik i obrzeża z betonu</t>
  </si>
  <si>
    <t>m3</t>
  </si>
  <si>
    <t>KNR 4-04 1103-04</t>
  </si>
  <si>
    <t>RAZEM 1.1 ROZBIÓRKA</t>
  </si>
  <si>
    <t>1.2</t>
  </si>
  <si>
    <t>ROBOTY ZIEMNE</t>
  </si>
  <si>
    <t>8</t>
  </si>
  <si>
    <t>KNR 2-01 0206-02</t>
  </si>
  <si>
    <t>RAZEM 1.2 ROBOTY ZIEMNE</t>
  </si>
  <si>
    <t>1.3</t>
  </si>
  <si>
    <t>ELEMENTY ULICY</t>
  </si>
  <si>
    <t>9</t>
  </si>
  <si>
    <t>KNR 2-31 0403-03_x000D_
analogia</t>
  </si>
  <si>
    <t>Krawężniki betonowe wystające o wymiarach 15x30 cm na podsypce cementowo-piaskowej</t>
  </si>
  <si>
    <t>10</t>
  </si>
  <si>
    <t>KNR 2-31 0402-04</t>
  </si>
  <si>
    <t>Ława pod krawężniki betonowa z oporem</t>
  </si>
  <si>
    <t>11</t>
  </si>
  <si>
    <t>KNR 2-31 0407-01</t>
  </si>
  <si>
    <t>Obrzeża betonowe o wymiarach 20x6 cm na podsypce piaskowej z wypełnieniem spoin zaprawą cementową</t>
  </si>
  <si>
    <t>12</t>
  </si>
  <si>
    <t>Ława pod obrzeża betonowa z oporem</t>
  </si>
  <si>
    <t>RAZEM 1.3 ELEMENTY ULICY</t>
  </si>
  <si>
    <t>1.4</t>
  </si>
  <si>
    <t>PODBUDOWA</t>
  </si>
  <si>
    <t>13</t>
  </si>
  <si>
    <t>KNNR 6 0103-03</t>
  </si>
  <si>
    <t>Profilowanie i zagęszczanie podłoża wykonywane mechanicznie w gruncie kat. II-IV pod warstwy konstrukcyjne nawierzchni</t>
  </si>
  <si>
    <t>14</t>
  </si>
  <si>
    <t>KNNR 6 0109-02</t>
  </si>
  <si>
    <t>Podbudowy betonowe o grubości po zagęszczeniu 15 cm pielęgnowane piaskiem i wodą</t>
  </si>
  <si>
    <t>RAZEM 1.4 PODBUDOWA</t>
  </si>
  <si>
    <t>1.5</t>
  </si>
  <si>
    <t>NAWIERZCHNIE</t>
  </si>
  <si>
    <t>15</t>
  </si>
  <si>
    <t>KNR 2-31 0511-03</t>
  </si>
  <si>
    <t>Nawierzchnie z kostki brukowej betonowej o grubości 8 cm na podsypce cementowo-piaskowej</t>
  </si>
  <si>
    <t>16</t>
  </si>
  <si>
    <t>KNR 2-31 0310-05 0310-06</t>
  </si>
  <si>
    <t>Nawierzchnia z mieszanek mineralno-bitumicznych grysowych - warstwa ścieralna asfaltowa - grubość po zagęszczeniu 5 cm</t>
  </si>
  <si>
    <t>17</t>
  </si>
  <si>
    <t>KNR 2-31 1004-05</t>
  </si>
  <si>
    <t>Mechaniczne czyszczenie nawierzchni drogowej ulepszonej</t>
  </si>
  <si>
    <t>18</t>
  </si>
  <si>
    <t>KNR 2-31 1004-07</t>
  </si>
  <si>
    <t>Skropienie nawierzchni drogowej asfaltem</t>
  </si>
  <si>
    <t>19</t>
  </si>
  <si>
    <t>KNR 2-31 0502-04_x000D_
analogia</t>
  </si>
  <si>
    <t>Nawierzchnia z płyt ażurowych 60x40x10 z wypełnieniem spoin zaprawą cementową</t>
  </si>
  <si>
    <t>20</t>
  </si>
  <si>
    <t>KNR 2-11 0404-01_x000D_
analogia</t>
  </si>
  <si>
    <t>Wypełnienie wolnych przestrzeni w płytach grys bazaltowy do nawierzchni drogowych2-8mm</t>
  </si>
  <si>
    <t>RAZEM 1.5 NAWIERZCHNIE</t>
  </si>
  <si>
    <t>1.6</t>
  </si>
  <si>
    <t>ROBOTY INNE</t>
  </si>
  <si>
    <t>21</t>
  </si>
  <si>
    <t>KNR 2-31 1406-05</t>
  </si>
  <si>
    <t>Regulacja pionowa studzienek telefonicznych</t>
  </si>
  <si>
    <t>szt.</t>
  </si>
  <si>
    <t>22</t>
  </si>
  <si>
    <t>KNR 2-31 0818-08 + KNR 2-31 0702-02</t>
  </si>
  <si>
    <t>Demontaż i ponowny montaż słupków blokujących</t>
  </si>
  <si>
    <t>RAZEM 1.6 ROBOTY INNE</t>
  </si>
  <si>
    <t>RAZEM 1 ul. Południowa odc. (ul.Grzybowa - ul.Grabowa, str. południowa)</t>
  </si>
  <si>
    <t>ul. Południowa odc. (ul.Grabowa - ul.Gruszkowa, str. południowa)</t>
  </si>
  <si>
    <t>2.1</t>
  </si>
  <si>
    <t>23</t>
  </si>
  <si>
    <t>24</t>
  </si>
  <si>
    <t>25</t>
  </si>
  <si>
    <t>KNR 2-31 0801-03_x000D_
analogia</t>
  </si>
  <si>
    <t>Mechaniczne rozebranie nawierzchni betonowej o grubości 10 cm</t>
  </si>
  <si>
    <t>26</t>
  </si>
  <si>
    <t>27</t>
  </si>
  <si>
    <t>28</t>
  </si>
  <si>
    <t>29</t>
  </si>
  <si>
    <t>RAZEM 2.1 ROZBIÓRKA</t>
  </si>
  <si>
    <t>2.2</t>
  </si>
  <si>
    <t>30</t>
  </si>
  <si>
    <t>RAZEM 2.2 ROBOTY ZIEMNE</t>
  </si>
  <si>
    <t>2.3</t>
  </si>
  <si>
    <t>31</t>
  </si>
  <si>
    <t>32</t>
  </si>
  <si>
    <t>33</t>
  </si>
  <si>
    <t>34</t>
  </si>
  <si>
    <t>RAZEM 2.3 ELEMENTY ULICY</t>
  </si>
  <si>
    <t>2.4</t>
  </si>
  <si>
    <t>35</t>
  </si>
  <si>
    <t>36</t>
  </si>
  <si>
    <t>RAZEM 2.4 PODBUDOWA</t>
  </si>
  <si>
    <t>2.5</t>
  </si>
  <si>
    <t>37</t>
  </si>
  <si>
    <t>38</t>
  </si>
  <si>
    <t>39</t>
  </si>
  <si>
    <t>40</t>
  </si>
  <si>
    <t>41</t>
  </si>
  <si>
    <t>42</t>
  </si>
  <si>
    <t>RAZEM 2.5 NAWIERZCHNIE</t>
  </si>
  <si>
    <t>RAZEM 2 ul. Południowa odc. (ul.Grabowa - ul.Gruszkowa, str. południowa)</t>
  </si>
  <si>
    <t>Wywiezienie gruzu z terenu rozbiórki przy mechanicznym załadowaniu i wyładowaniu samochodem samowyładowczym (odległość określi Oferent)</t>
  </si>
  <si>
    <t>Roboty ziemne wykonywane koparkami podsiębiernymi o poj. łyżki 0.40 m3 w gruncie kat. III z transportem urobku samochodami samowyładowczymi (odległość określi Oferent)</t>
  </si>
  <si>
    <t>RAZEM kosztorys netto</t>
  </si>
  <si>
    <t>VAT 23%</t>
  </si>
  <si>
    <t>RAZEM kosztorys brutto</t>
  </si>
  <si>
    <t>Naprawa nawierzchni chodnika ul. Południowa w Poznaniu 
1 odcinek ul.Grzybowa - ul.Grabowa
2 odcinek ul.Grabowa - ul.Gruszkowa
str.południowa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</si>
</sst>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74"/>
  <sheetViews>
    <sheetView tabSelected="1" view="pageBreakPreview" zoomScale="60" zoomScaleNormal="100" workbookViewId="0">
      <selection activeCell="M6" sqref="M6"/>
    </sheetView>
  </sheetViews>
  <sheetFormatPr defaultRowHeight="15" x14ac:dyDescent="0.25"/>
  <cols>
    <col min="1" max="1" width="14.28515625" customWidth="1"/>
    <col min="2" max="2" width="28.5703125" customWidth="1"/>
    <col min="3" max="3" width="57.140625" customWidth="1"/>
    <col min="4" max="7" width="14.28515625" customWidth="1"/>
  </cols>
  <sheetData>
    <row r="1" spans="1:7" ht="97.5" customHeight="1" x14ac:dyDescent="0.25">
      <c r="A1" s="7" t="s">
        <v>133</v>
      </c>
      <c r="B1" s="7"/>
      <c r="C1" s="7"/>
      <c r="D1" s="7"/>
      <c r="E1" s="7"/>
      <c r="F1" s="7"/>
      <c r="G1" s="7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ht="28.5" x14ac:dyDescent="0.25">
      <c r="A4" s="2" t="s">
        <v>7</v>
      </c>
      <c r="B4" s="2"/>
      <c r="C4" s="2" t="s">
        <v>14</v>
      </c>
      <c r="D4" s="2"/>
      <c r="E4" s="2"/>
      <c r="F4" s="2"/>
      <c r="G4" s="2"/>
    </row>
    <row r="5" spans="1:7" x14ac:dyDescent="0.25">
      <c r="A5" s="2" t="s">
        <v>15</v>
      </c>
      <c r="B5" s="2"/>
      <c r="C5" s="2" t="s">
        <v>16</v>
      </c>
      <c r="D5" s="2"/>
      <c r="E5" s="2"/>
      <c r="F5" s="2"/>
      <c r="G5" s="2"/>
    </row>
    <row r="6" spans="1:7" ht="49.5" x14ac:dyDescent="0.25">
      <c r="A6" s="3" t="s">
        <v>7</v>
      </c>
      <c r="B6" s="3" t="s">
        <v>17</v>
      </c>
      <c r="C6" s="3" t="s">
        <v>18</v>
      </c>
      <c r="D6" s="4" t="s">
        <v>19</v>
      </c>
      <c r="E6" s="5">
        <v>88</v>
      </c>
      <c r="F6" s="5">
        <v>0</v>
      </c>
      <c r="G6" s="5">
        <f t="shared" ref="G6:G12" si="0">ROUND(E6*F6,2)</f>
        <v>0</v>
      </c>
    </row>
    <row r="7" spans="1:7" ht="49.5" x14ac:dyDescent="0.25">
      <c r="A7" s="3" t="s">
        <v>8</v>
      </c>
      <c r="B7" s="3" t="s">
        <v>20</v>
      </c>
      <c r="C7" s="3" t="s">
        <v>21</v>
      </c>
      <c r="D7" s="4" t="s">
        <v>19</v>
      </c>
      <c r="E7" s="5">
        <v>102</v>
      </c>
      <c r="F7" s="5">
        <v>0</v>
      </c>
      <c r="G7" s="5">
        <f t="shared" si="0"/>
        <v>0</v>
      </c>
    </row>
    <row r="8" spans="1:7" ht="33" x14ac:dyDescent="0.25">
      <c r="A8" s="3" t="s">
        <v>9</v>
      </c>
      <c r="B8" s="3" t="s">
        <v>22</v>
      </c>
      <c r="C8" s="3" t="s">
        <v>23</v>
      </c>
      <c r="D8" s="4" t="s">
        <v>19</v>
      </c>
      <c r="E8" s="5">
        <v>21.2</v>
      </c>
      <c r="F8" s="5">
        <v>0</v>
      </c>
      <c r="G8" s="5">
        <f t="shared" si="0"/>
        <v>0</v>
      </c>
    </row>
    <row r="9" spans="1:7" ht="33" x14ac:dyDescent="0.25">
      <c r="A9" s="3" t="s">
        <v>10</v>
      </c>
      <c r="B9" s="3" t="s">
        <v>24</v>
      </c>
      <c r="C9" s="3" t="s">
        <v>25</v>
      </c>
      <c r="D9" s="4" t="s">
        <v>26</v>
      </c>
      <c r="E9" s="5">
        <v>88</v>
      </c>
      <c r="F9" s="5">
        <v>0</v>
      </c>
      <c r="G9" s="5">
        <f t="shared" si="0"/>
        <v>0</v>
      </c>
    </row>
    <row r="10" spans="1:7" ht="16.5" x14ac:dyDescent="0.25">
      <c r="A10" s="3" t="s">
        <v>11</v>
      </c>
      <c r="B10" s="3" t="s">
        <v>27</v>
      </c>
      <c r="C10" s="3" t="s">
        <v>28</v>
      </c>
      <c r="D10" s="4" t="s">
        <v>26</v>
      </c>
      <c r="E10" s="5">
        <v>176</v>
      </c>
      <c r="F10" s="5">
        <v>0</v>
      </c>
      <c r="G10" s="5">
        <f t="shared" si="0"/>
        <v>0</v>
      </c>
    </row>
    <row r="11" spans="1:7" ht="33" x14ac:dyDescent="0.25">
      <c r="A11" s="3" t="s">
        <v>12</v>
      </c>
      <c r="B11" s="3" t="s">
        <v>29</v>
      </c>
      <c r="C11" s="3" t="s">
        <v>30</v>
      </c>
      <c r="D11" s="4" t="s">
        <v>31</v>
      </c>
      <c r="E11" s="5">
        <v>14.08</v>
      </c>
      <c r="F11" s="5">
        <v>0</v>
      </c>
      <c r="G11" s="5">
        <f t="shared" si="0"/>
        <v>0</v>
      </c>
    </row>
    <row r="12" spans="1:7" ht="66" x14ac:dyDescent="0.25">
      <c r="A12" s="3" t="s">
        <v>13</v>
      </c>
      <c r="B12" s="3" t="s">
        <v>32</v>
      </c>
      <c r="C12" s="3" t="s">
        <v>128</v>
      </c>
      <c r="D12" s="4" t="s">
        <v>31</v>
      </c>
      <c r="E12" s="5">
        <v>47.02</v>
      </c>
      <c r="F12" s="5">
        <v>0</v>
      </c>
      <c r="G12" s="5">
        <f t="shared" si="0"/>
        <v>0</v>
      </c>
    </row>
    <row r="13" spans="1:7" x14ac:dyDescent="0.25">
      <c r="A13" s="6"/>
      <c r="B13" s="6"/>
      <c r="C13" s="6" t="s">
        <v>33</v>
      </c>
      <c r="D13" s="6"/>
      <c r="E13" s="6"/>
      <c r="F13" s="6"/>
      <c r="G13" s="6">
        <f>SUM(G6:G12)</f>
        <v>0</v>
      </c>
    </row>
    <row r="14" spans="1:7" x14ac:dyDescent="0.25">
      <c r="A14" s="2" t="s">
        <v>34</v>
      </c>
      <c r="B14" s="2"/>
      <c r="C14" s="2" t="s">
        <v>35</v>
      </c>
      <c r="D14" s="2"/>
      <c r="E14" s="2"/>
      <c r="F14" s="2"/>
      <c r="G14" s="2"/>
    </row>
    <row r="15" spans="1:7" ht="66" x14ac:dyDescent="0.25">
      <c r="A15" s="3" t="s">
        <v>36</v>
      </c>
      <c r="B15" s="3" t="s">
        <v>37</v>
      </c>
      <c r="C15" s="3" t="s">
        <v>129</v>
      </c>
      <c r="D15" s="4" t="s">
        <v>31</v>
      </c>
      <c r="E15" s="5">
        <v>46.8</v>
      </c>
      <c r="F15" s="5">
        <v>0</v>
      </c>
      <c r="G15" s="5">
        <f>ROUND(E15*F15,2)</f>
        <v>0</v>
      </c>
    </row>
    <row r="16" spans="1:7" x14ac:dyDescent="0.25">
      <c r="A16" s="6"/>
      <c r="B16" s="6"/>
      <c r="C16" s="6" t="s">
        <v>38</v>
      </c>
      <c r="D16" s="6"/>
      <c r="E16" s="6"/>
      <c r="F16" s="6"/>
      <c r="G16" s="6">
        <f>G15</f>
        <v>0</v>
      </c>
    </row>
    <row r="17" spans="1:7" x14ac:dyDescent="0.25">
      <c r="A17" s="2" t="s">
        <v>39</v>
      </c>
      <c r="B17" s="2"/>
      <c r="C17" s="2" t="s">
        <v>40</v>
      </c>
      <c r="D17" s="2"/>
      <c r="E17" s="2"/>
      <c r="F17" s="2"/>
      <c r="G17" s="2"/>
    </row>
    <row r="18" spans="1:7" ht="33" x14ac:dyDescent="0.25">
      <c r="A18" s="3" t="s">
        <v>41</v>
      </c>
      <c r="B18" s="3" t="s">
        <v>42</v>
      </c>
      <c r="C18" s="3" t="s">
        <v>43</v>
      </c>
      <c r="D18" s="4" t="s">
        <v>26</v>
      </c>
      <c r="E18" s="5">
        <v>88</v>
      </c>
      <c r="F18" s="5">
        <v>0</v>
      </c>
      <c r="G18" s="5">
        <f>ROUND(E18*F18,2)</f>
        <v>0</v>
      </c>
    </row>
    <row r="19" spans="1:7" ht="16.5" x14ac:dyDescent="0.25">
      <c r="A19" s="3" t="s">
        <v>44</v>
      </c>
      <c r="B19" s="3" t="s">
        <v>45</v>
      </c>
      <c r="C19" s="3" t="s">
        <v>46</v>
      </c>
      <c r="D19" s="4" t="s">
        <v>31</v>
      </c>
      <c r="E19" s="5">
        <v>7.04</v>
      </c>
      <c r="F19" s="5">
        <v>0</v>
      </c>
      <c r="G19" s="5">
        <f>ROUND(E19*F19,2)</f>
        <v>0</v>
      </c>
    </row>
    <row r="20" spans="1:7" ht="49.5" x14ac:dyDescent="0.25">
      <c r="A20" s="3" t="s">
        <v>47</v>
      </c>
      <c r="B20" s="3" t="s">
        <v>48</v>
      </c>
      <c r="C20" s="3" t="s">
        <v>49</v>
      </c>
      <c r="D20" s="4" t="s">
        <v>26</v>
      </c>
      <c r="E20" s="5">
        <v>88</v>
      </c>
      <c r="F20" s="5">
        <v>0</v>
      </c>
      <c r="G20" s="5">
        <f>ROUND(E20*F20,2)</f>
        <v>0</v>
      </c>
    </row>
    <row r="21" spans="1:7" ht="16.5" x14ac:dyDescent="0.25">
      <c r="A21" s="3" t="s">
        <v>50</v>
      </c>
      <c r="B21" s="3" t="s">
        <v>45</v>
      </c>
      <c r="C21" s="3" t="s">
        <v>51</v>
      </c>
      <c r="D21" s="4" t="s">
        <v>31</v>
      </c>
      <c r="E21" s="5">
        <v>3.52</v>
      </c>
      <c r="F21" s="5">
        <v>0</v>
      </c>
      <c r="G21" s="5">
        <f>ROUND(E21*F21,2)</f>
        <v>0</v>
      </c>
    </row>
    <row r="22" spans="1:7" x14ac:dyDescent="0.25">
      <c r="A22" s="6"/>
      <c r="B22" s="6"/>
      <c r="C22" s="6" t="s">
        <v>52</v>
      </c>
      <c r="D22" s="6"/>
      <c r="E22" s="6"/>
      <c r="F22" s="6"/>
      <c r="G22" s="6">
        <f>SUM(G18:G21)</f>
        <v>0</v>
      </c>
    </row>
    <row r="23" spans="1:7" x14ac:dyDescent="0.25">
      <c r="A23" s="2" t="s">
        <v>53</v>
      </c>
      <c r="B23" s="2"/>
      <c r="C23" s="2" t="s">
        <v>54</v>
      </c>
      <c r="D23" s="2"/>
      <c r="E23" s="2"/>
      <c r="F23" s="2"/>
      <c r="G23" s="2"/>
    </row>
    <row r="24" spans="1:7" ht="49.5" x14ac:dyDescent="0.25">
      <c r="A24" s="3" t="s">
        <v>55</v>
      </c>
      <c r="B24" s="3" t="s">
        <v>56</v>
      </c>
      <c r="C24" s="3" t="s">
        <v>57</v>
      </c>
      <c r="D24" s="4" t="s">
        <v>19</v>
      </c>
      <c r="E24" s="5">
        <v>234.2</v>
      </c>
      <c r="F24" s="5">
        <v>0</v>
      </c>
      <c r="G24" s="5">
        <f>ROUND(E24*F24,2)</f>
        <v>0</v>
      </c>
    </row>
    <row r="25" spans="1:7" ht="33" x14ac:dyDescent="0.25">
      <c r="A25" s="3" t="s">
        <v>58</v>
      </c>
      <c r="B25" s="3" t="s">
        <v>59</v>
      </c>
      <c r="C25" s="3" t="s">
        <v>60</v>
      </c>
      <c r="D25" s="4" t="s">
        <v>19</v>
      </c>
      <c r="E25" s="5">
        <v>132.80000000000001</v>
      </c>
      <c r="F25" s="5">
        <v>0</v>
      </c>
      <c r="G25" s="5">
        <f>ROUND(E25*F25,2)</f>
        <v>0</v>
      </c>
    </row>
    <row r="26" spans="1:7" x14ac:dyDescent="0.25">
      <c r="A26" s="6"/>
      <c r="B26" s="6"/>
      <c r="C26" s="6" t="s">
        <v>61</v>
      </c>
      <c r="D26" s="6"/>
      <c r="E26" s="6"/>
      <c r="F26" s="6"/>
      <c r="G26" s="6">
        <f>SUM(G24:G25)</f>
        <v>0</v>
      </c>
    </row>
    <row r="27" spans="1:7" x14ac:dyDescent="0.25">
      <c r="A27" s="2" t="s">
        <v>62</v>
      </c>
      <c r="B27" s="2"/>
      <c r="C27" s="2" t="s">
        <v>63</v>
      </c>
      <c r="D27" s="2"/>
      <c r="E27" s="2"/>
      <c r="F27" s="2"/>
      <c r="G27" s="2"/>
    </row>
    <row r="28" spans="1:7" ht="33" x14ac:dyDescent="0.25">
      <c r="A28" s="3" t="s">
        <v>64</v>
      </c>
      <c r="B28" s="3" t="s">
        <v>65</v>
      </c>
      <c r="C28" s="3" t="s">
        <v>66</v>
      </c>
      <c r="D28" s="4" t="s">
        <v>19</v>
      </c>
      <c r="E28" s="5">
        <v>132.80000000000001</v>
      </c>
      <c r="F28" s="5">
        <v>0</v>
      </c>
      <c r="G28" s="5">
        <f t="shared" ref="G28:G33" si="1">ROUND(E28*F28,2)</f>
        <v>0</v>
      </c>
    </row>
    <row r="29" spans="1:7" ht="49.5" x14ac:dyDescent="0.25">
      <c r="A29" s="3" t="s">
        <v>67</v>
      </c>
      <c r="B29" s="3" t="s">
        <v>68</v>
      </c>
      <c r="C29" s="3" t="s">
        <v>69</v>
      </c>
      <c r="D29" s="4" t="s">
        <v>19</v>
      </c>
      <c r="E29" s="5">
        <v>88</v>
      </c>
      <c r="F29" s="5">
        <v>0</v>
      </c>
      <c r="G29" s="5">
        <f t="shared" si="1"/>
        <v>0</v>
      </c>
    </row>
    <row r="30" spans="1:7" ht="33" x14ac:dyDescent="0.25">
      <c r="A30" s="3" t="s">
        <v>70</v>
      </c>
      <c r="B30" s="3" t="s">
        <v>71</v>
      </c>
      <c r="C30" s="3" t="s">
        <v>72</v>
      </c>
      <c r="D30" s="4" t="s">
        <v>19</v>
      </c>
      <c r="E30" s="5">
        <v>88</v>
      </c>
      <c r="F30" s="5">
        <v>0</v>
      </c>
      <c r="G30" s="5">
        <f t="shared" si="1"/>
        <v>0</v>
      </c>
    </row>
    <row r="31" spans="1:7" ht="16.5" x14ac:dyDescent="0.25">
      <c r="A31" s="3" t="s">
        <v>73</v>
      </c>
      <c r="B31" s="3" t="s">
        <v>74</v>
      </c>
      <c r="C31" s="3" t="s">
        <v>75</v>
      </c>
      <c r="D31" s="4" t="s">
        <v>19</v>
      </c>
      <c r="E31" s="5">
        <v>88</v>
      </c>
      <c r="F31" s="5">
        <v>0</v>
      </c>
      <c r="G31" s="5">
        <f t="shared" si="1"/>
        <v>0</v>
      </c>
    </row>
    <row r="32" spans="1:7" ht="33" x14ac:dyDescent="0.25">
      <c r="A32" s="3" t="s">
        <v>76</v>
      </c>
      <c r="B32" s="3" t="s">
        <v>77</v>
      </c>
      <c r="C32" s="3" t="s">
        <v>78</v>
      </c>
      <c r="D32" s="4" t="s">
        <v>19</v>
      </c>
      <c r="E32" s="5">
        <v>101.4</v>
      </c>
      <c r="F32" s="5">
        <v>0</v>
      </c>
      <c r="G32" s="5">
        <f t="shared" si="1"/>
        <v>0</v>
      </c>
    </row>
    <row r="33" spans="1:7" ht="33" x14ac:dyDescent="0.25">
      <c r="A33" s="3" t="s">
        <v>79</v>
      </c>
      <c r="B33" s="3" t="s">
        <v>80</v>
      </c>
      <c r="C33" s="3" t="s">
        <v>81</v>
      </c>
      <c r="D33" s="4" t="s">
        <v>19</v>
      </c>
      <c r="E33" s="5">
        <v>50.7</v>
      </c>
      <c r="F33" s="5">
        <v>0</v>
      </c>
      <c r="G33" s="5">
        <f t="shared" si="1"/>
        <v>0</v>
      </c>
    </row>
    <row r="34" spans="1:7" x14ac:dyDescent="0.25">
      <c r="A34" s="6"/>
      <c r="B34" s="6"/>
      <c r="C34" s="6" t="s">
        <v>82</v>
      </c>
      <c r="D34" s="6"/>
      <c r="E34" s="6"/>
      <c r="F34" s="6"/>
      <c r="G34" s="6">
        <f>SUM(G28:G33)</f>
        <v>0</v>
      </c>
    </row>
    <row r="35" spans="1:7" x14ac:dyDescent="0.25">
      <c r="A35" s="2" t="s">
        <v>83</v>
      </c>
      <c r="B35" s="2"/>
      <c r="C35" s="2" t="s">
        <v>84</v>
      </c>
      <c r="D35" s="2"/>
      <c r="E35" s="2"/>
      <c r="F35" s="2"/>
      <c r="G35" s="2"/>
    </row>
    <row r="36" spans="1:7" ht="16.5" x14ac:dyDescent="0.25">
      <c r="A36" s="3" t="s">
        <v>85</v>
      </c>
      <c r="B36" s="3" t="s">
        <v>86</v>
      </c>
      <c r="C36" s="3" t="s">
        <v>87</v>
      </c>
      <c r="D36" s="4" t="s">
        <v>88</v>
      </c>
      <c r="E36" s="5">
        <v>2</v>
      </c>
      <c r="F36" s="5">
        <v>0</v>
      </c>
      <c r="G36" s="5">
        <f>ROUND(E36*F36,2)</f>
        <v>0</v>
      </c>
    </row>
    <row r="37" spans="1:7" ht="33" x14ac:dyDescent="0.25">
      <c r="A37" s="3" t="s">
        <v>89</v>
      </c>
      <c r="B37" s="3" t="s">
        <v>90</v>
      </c>
      <c r="C37" s="3" t="s">
        <v>91</v>
      </c>
      <c r="D37" s="4" t="s">
        <v>88</v>
      </c>
      <c r="E37" s="5">
        <v>12</v>
      </c>
      <c r="F37" s="5">
        <v>0</v>
      </c>
      <c r="G37" s="5">
        <f>ROUND(E37*F37,2)</f>
        <v>0</v>
      </c>
    </row>
    <row r="38" spans="1:7" x14ac:dyDescent="0.25">
      <c r="A38" s="6"/>
      <c r="B38" s="6"/>
      <c r="C38" s="6" t="s">
        <v>92</v>
      </c>
      <c r="D38" s="6"/>
      <c r="E38" s="6"/>
      <c r="F38" s="6"/>
      <c r="G38" s="6">
        <f>SUM(G36:G37)</f>
        <v>0</v>
      </c>
    </row>
    <row r="39" spans="1:7" ht="28.5" x14ac:dyDescent="0.25">
      <c r="A39" s="6"/>
      <c r="B39" s="6"/>
      <c r="C39" s="6" t="s">
        <v>93</v>
      </c>
      <c r="D39" s="6"/>
      <c r="E39" s="6"/>
      <c r="F39" s="6"/>
      <c r="G39" s="6">
        <f>G13+G16+G22+G26+G34+G38</f>
        <v>0</v>
      </c>
    </row>
    <row r="40" spans="1:7" ht="28.5" x14ac:dyDescent="0.25">
      <c r="A40" s="2" t="s">
        <v>8</v>
      </c>
      <c r="B40" s="2"/>
      <c r="C40" s="2" t="s">
        <v>94</v>
      </c>
      <c r="D40" s="2"/>
      <c r="E40" s="2"/>
      <c r="F40" s="2"/>
      <c r="G40" s="2"/>
    </row>
    <row r="41" spans="1:7" x14ac:dyDescent="0.25">
      <c r="A41" s="2" t="s">
        <v>95</v>
      </c>
      <c r="B41" s="2"/>
      <c r="C41" s="2" t="s">
        <v>16</v>
      </c>
      <c r="D41" s="2"/>
      <c r="E41" s="2"/>
      <c r="F41" s="2"/>
      <c r="G41" s="2"/>
    </row>
    <row r="42" spans="1:7" ht="49.5" x14ac:dyDescent="0.25">
      <c r="A42" s="3" t="s">
        <v>96</v>
      </c>
      <c r="B42" s="3" t="s">
        <v>17</v>
      </c>
      <c r="C42" s="3" t="s">
        <v>18</v>
      </c>
      <c r="D42" s="4" t="s">
        <v>19</v>
      </c>
      <c r="E42" s="5">
        <v>27</v>
      </c>
      <c r="F42" s="5">
        <v>0</v>
      </c>
      <c r="G42" s="5">
        <f t="shared" ref="G42:G48" si="2">ROUND(E42*F42,2)</f>
        <v>0</v>
      </c>
    </row>
    <row r="43" spans="1:7" ht="49.5" x14ac:dyDescent="0.25">
      <c r="A43" s="3" t="s">
        <v>97</v>
      </c>
      <c r="B43" s="3" t="s">
        <v>20</v>
      </c>
      <c r="C43" s="3" t="s">
        <v>21</v>
      </c>
      <c r="D43" s="4" t="s">
        <v>19</v>
      </c>
      <c r="E43" s="5">
        <v>35</v>
      </c>
      <c r="F43" s="5">
        <v>0</v>
      </c>
      <c r="G43" s="5">
        <f t="shared" si="2"/>
        <v>0</v>
      </c>
    </row>
    <row r="44" spans="1:7" ht="33" x14ac:dyDescent="0.25">
      <c r="A44" s="3" t="s">
        <v>98</v>
      </c>
      <c r="B44" s="3" t="s">
        <v>99</v>
      </c>
      <c r="C44" s="3" t="s">
        <v>100</v>
      </c>
      <c r="D44" s="4" t="s">
        <v>19</v>
      </c>
      <c r="E44" s="5">
        <v>4.2</v>
      </c>
      <c r="F44" s="5">
        <v>0</v>
      </c>
      <c r="G44" s="5">
        <f t="shared" si="2"/>
        <v>0</v>
      </c>
    </row>
    <row r="45" spans="1:7" ht="33" x14ac:dyDescent="0.25">
      <c r="A45" s="3" t="s">
        <v>101</v>
      </c>
      <c r="B45" s="3" t="s">
        <v>24</v>
      </c>
      <c r="C45" s="3" t="s">
        <v>25</v>
      </c>
      <c r="D45" s="4" t="s">
        <v>26</v>
      </c>
      <c r="E45" s="5">
        <v>27</v>
      </c>
      <c r="F45" s="5">
        <v>0</v>
      </c>
      <c r="G45" s="5">
        <f t="shared" si="2"/>
        <v>0</v>
      </c>
    </row>
    <row r="46" spans="1:7" ht="16.5" x14ac:dyDescent="0.25">
      <c r="A46" s="3" t="s">
        <v>102</v>
      </c>
      <c r="B46" s="3" t="s">
        <v>27</v>
      </c>
      <c r="C46" s="3" t="s">
        <v>28</v>
      </c>
      <c r="D46" s="4" t="s">
        <v>26</v>
      </c>
      <c r="E46" s="5">
        <v>54</v>
      </c>
      <c r="F46" s="5">
        <v>0</v>
      </c>
      <c r="G46" s="5">
        <f t="shared" si="2"/>
        <v>0</v>
      </c>
    </row>
    <row r="47" spans="1:7" ht="33" x14ac:dyDescent="0.25">
      <c r="A47" s="3" t="s">
        <v>103</v>
      </c>
      <c r="B47" s="3" t="s">
        <v>29</v>
      </c>
      <c r="C47" s="3" t="s">
        <v>30</v>
      </c>
      <c r="D47" s="4" t="s">
        <v>31</v>
      </c>
      <c r="E47" s="5">
        <v>4.32</v>
      </c>
      <c r="F47" s="5">
        <v>0</v>
      </c>
      <c r="G47" s="5">
        <f t="shared" si="2"/>
        <v>0</v>
      </c>
    </row>
    <row r="48" spans="1:7" ht="66" x14ac:dyDescent="0.25">
      <c r="A48" s="3" t="s">
        <v>104</v>
      </c>
      <c r="B48" s="3" t="s">
        <v>32</v>
      </c>
      <c r="C48" s="3" t="s">
        <v>128</v>
      </c>
      <c r="D48" s="4" t="s">
        <v>31</v>
      </c>
      <c r="E48" s="5">
        <v>14.55</v>
      </c>
      <c r="F48" s="5">
        <v>0</v>
      </c>
      <c r="G48" s="5">
        <f t="shared" si="2"/>
        <v>0</v>
      </c>
    </row>
    <row r="49" spans="1:7" x14ac:dyDescent="0.25">
      <c r="A49" s="6"/>
      <c r="B49" s="6"/>
      <c r="C49" s="6" t="s">
        <v>105</v>
      </c>
      <c r="D49" s="6"/>
      <c r="E49" s="6"/>
      <c r="F49" s="6"/>
      <c r="G49" s="6">
        <f>SUM(G42:G48)</f>
        <v>0</v>
      </c>
    </row>
    <row r="50" spans="1:7" x14ac:dyDescent="0.25">
      <c r="A50" s="2" t="s">
        <v>106</v>
      </c>
      <c r="B50" s="2"/>
      <c r="C50" s="2" t="s">
        <v>35</v>
      </c>
      <c r="D50" s="2"/>
      <c r="E50" s="2"/>
      <c r="F50" s="2"/>
      <c r="G50" s="2"/>
    </row>
    <row r="51" spans="1:7" ht="66" x14ac:dyDescent="0.25">
      <c r="A51" s="3" t="s">
        <v>107</v>
      </c>
      <c r="B51" s="3" t="s">
        <v>37</v>
      </c>
      <c r="C51" s="3" t="s">
        <v>129</v>
      </c>
      <c r="D51" s="4" t="s">
        <v>31</v>
      </c>
      <c r="E51" s="5">
        <v>15</v>
      </c>
      <c r="F51" s="5">
        <v>0</v>
      </c>
      <c r="G51" s="5">
        <f>ROUND(E51*F51,2)</f>
        <v>0</v>
      </c>
    </row>
    <row r="52" spans="1:7" x14ac:dyDescent="0.25">
      <c r="A52" s="6"/>
      <c r="B52" s="6"/>
      <c r="C52" s="6" t="s">
        <v>108</v>
      </c>
      <c r="D52" s="6"/>
      <c r="E52" s="6"/>
      <c r="F52" s="6"/>
      <c r="G52" s="6">
        <f>G51</f>
        <v>0</v>
      </c>
    </row>
    <row r="53" spans="1:7" x14ac:dyDescent="0.25">
      <c r="A53" s="2" t="s">
        <v>109</v>
      </c>
      <c r="B53" s="2"/>
      <c r="C53" s="2" t="s">
        <v>40</v>
      </c>
      <c r="D53" s="2"/>
      <c r="E53" s="2"/>
      <c r="F53" s="2"/>
      <c r="G53" s="2"/>
    </row>
    <row r="54" spans="1:7" ht="33" x14ac:dyDescent="0.25">
      <c r="A54" s="3" t="s">
        <v>110</v>
      </c>
      <c r="B54" s="3" t="s">
        <v>42</v>
      </c>
      <c r="C54" s="3" t="s">
        <v>43</v>
      </c>
      <c r="D54" s="4" t="s">
        <v>26</v>
      </c>
      <c r="E54" s="5">
        <v>27</v>
      </c>
      <c r="F54" s="5">
        <v>0</v>
      </c>
      <c r="G54" s="5">
        <f>ROUND(E54*F54,2)</f>
        <v>0</v>
      </c>
    </row>
    <row r="55" spans="1:7" ht="16.5" x14ac:dyDescent="0.25">
      <c r="A55" s="3" t="s">
        <v>111</v>
      </c>
      <c r="B55" s="3" t="s">
        <v>45</v>
      </c>
      <c r="C55" s="3" t="s">
        <v>46</v>
      </c>
      <c r="D55" s="4" t="s">
        <v>31</v>
      </c>
      <c r="E55" s="5">
        <v>2.16</v>
      </c>
      <c r="F55" s="5">
        <v>0</v>
      </c>
      <c r="G55" s="5">
        <f>ROUND(E55*F55,2)</f>
        <v>0</v>
      </c>
    </row>
    <row r="56" spans="1:7" ht="49.5" x14ac:dyDescent="0.25">
      <c r="A56" s="3" t="s">
        <v>112</v>
      </c>
      <c r="B56" s="3" t="s">
        <v>48</v>
      </c>
      <c r="C56" s="3" t="s">
        <v>49</v>
      </c>
      <c r="D56" s="4" t="s">
        <v>26</v>
      </c>
      <c r="E56" s="5">
        <v>27</v>
      </c>
      <c r="F56" s="5">
        <v>0</v>
      </c>
      <c r="G56" s="5">
        <f>ROUND(E56*F56,2)</f>
        <v>0</v>
      </c>
    </row>
    <row r="57" spans="1:7" ht="16.5" x14ac:dyDescent="0.25">
      <c r="A57" s="3" t="s">
        <v>113</v>
      </c>
      <c r="B57" s="3" t="s">
        <v>45</v>
      </c>
      <c r="C57" s="3" t="s">
        <v>51</v>
      </c>
      <c r="D57" s="4" t="s">
        <v>31</v>
      </c>
      <c r="E57" s="5">
        <v>1.08</v>
      </c>
      <c r="F57" s="5">
        <v>0</v>
      </c>
      <c r="G57" s="5">
        <f>ROUND(E57*F57,2)</f>
        <v>0</v>
      </c>
    </row>
    <row r="58" spans="1:7" x14ac:dyDescent="0.25">
      <c r="A58" s="6"/>
      <c r="B58" s="6"/>
      <c r="C58" s="6" t="s">
        <v>114</v>
      </c>
      <c r="D58" s="6"/>
      <c r="E58" s="6"/>
      <c r="F58" s="6"/>
      <c r="G58" s="6">
        <f>SUM(G54:G57)</f>
        <v>0</v>
      </c>
    </row>
    <row r="59" spans="1:7" x14ac:dyDescent="0.25">
      <c r="A59" s="2" t="s">
        <v>115</v>
      </c>
      <c r="B59" s="2"/>
      <c r="C59" s="2" t="s">
        <v>54</v>
      </c>
      <c r="D59" s="2"/>
      <c r="E59" s="2"/>
      <c r="F59" s="2"/>
      <c r="G59" s="2"/>
    </row>
    <row r="60" spans="1:7" ht="49.5" x14ac:dyDescent="0.25">
      <c r="A60" s="3" t="s">
        <v>116</v>
      </c>
      <c r="B60" s="3" t="s">
        <v>56</v>
      </c>
      <c r="C60" s="3" t="s">
        <v>57</v>
      </c>
      <c r="D60" s="4" t="s">
        <v>19</v>
      </c>
      <c r="E60" s="5">
        <v>71.400000000000006</v>
      </c>
      <c r="F60" s="5">
        <v>0</v>
      </c>
      <c r="G60" s="5">
        <f>ROUND(E60*F60,2)</f>
        <v>0</v>
      </c>
    </row>
    <row r="61" spans="1:7" ht="33" x14ac:dyDescent="0.25">
      <c r="A61" s="3" t="s">
        <v>117</v>
      </c>
      <c r="B61" s="3" t="s">
        <v>59</v>
      </c>
      <c r="C61" s="3" t="s">
        <v>60</v>
      </c>
      <c r="D61" s="4" t="s">
        <v>19</v>
      </c>
      <c r="E61" s="5">
        <v>44.4</v>
      </c>
      <c r="F61" s="5">
        <v>0</v>
      </c>
      <c r="G61" s="5">
        <f>ROUND(E61*F61,2)</f>
        <v>0</v>
      </c>
    </row>
    <row r="62" spans="1:7" x14ac:dyDescent="0.25">
      <c r="A62" s="6"/>
      <c r="B62" s="6"/>
      <c r="C62" s="6" t="s">
        <v>118</v>
      </c>
      <c r="D62" s="6"/>
      <c r="E62" s="6"/>
      <c r="F62" s="6"/>
      <c r="G62" s="6">
        <f>SUM(G60:G61)</f>
        <v>0</v>
      </c>
    </row>
    <row r="63" spans="1:7" x14ac:dyDescent="0.25">
      <c r="A63" s="2" t="s">
        <v>119</v>
      </c>
      <c r="B63" s="2"/>
      <c r="C63" s="2" t="s">
        <v>63</v>
      </c>
      <c r="D63" s="2"/>
      <c r="E63" s="2"/>
      <c r="F63" s="2"/>
      <c r="G63" s="2"/>
    </row>
    <row r="64" spans="1:7" ht="33" x14ac:dyDescent="0.25">
      <c r="A64" s="3" t="s">
        <v>120</v>
      </c>
      <c r="B64" s="3" t="s">
        <v>65</v>
      </c>
      <c r="C64" s="3" t="s">
        <v>66</v>
      </c>
      <c r="D64" s="4" t="s">
        <v>19</v>
      </c>
      <c r="E64" s="5">
        <v>44.4</v>
      </c>
      <c r="F64" s="5">
        <v>0</v>
      </c>
      <c r="G64" s="5">
        <f t="shared" ref="G64:G69" si="3">ROUND(E64*F64,2)</f>
        <v>0</v>
      </c>
    </row>
    <row r="65" spans="1:7" ht="49.5" x14ac:dyDescent="0.25">
      <c r="A65" s="3" t="s">
        <v>121</v>
      </c>
      <c r="B65" s="3" t="s">
        <v>68</v>
      </c>
      <c r="C65" s="3" t="s">
        <v>69</v>
      </c>
      <c r="D65" s="4" t="s">
        <v>19</v>
      </c>
      <c r="E65" s="5">
        <v>27</v>
      </c>
      <c r="F65" s="5">
        <v>0</v>
      </c>
      <c r="G65" s="5">
        <f t="shared" si="3"/>
        <v>0</v>
      </c>
    </row>
    <row r="66" spans="1:7" ht="33" x14ac:dyDescent="0.25">
      <c r="A66" s="3" t="s">
        <v>122</v>
      </c>
      <c r="B66" s="3" t="s">
        <v>71</v>
      </c>
      <c r="C66" s="3" t="s">
        <v>72</v>
      </c>
      <c r="D66" s="4" t="s">
        <v>19</v>
      </c>
      <c r="E66" s="5">
        <v>27</v>
      </c>
      <c r="F66" s="5">
        <v>0</v>
      </c>
      <c r="G66" s="5">
        <f t="shared" si="3"/>
        <v>0</v>
      </c>
    </row>
    <row r="67" spans="1:7" ht="16.5" x14ac:dyDescent="0.25">
      <c r="A67" s="3" t="s">
        <v>123</v>
      </c>
      <c r="B67" s="3" t="s">
        <v>74</v>
      </c>
      <c r="C67" s="3" t="s">
        <v>75</v>
      </c>
      <c r="D67" s="4" t="s">
        <v>19</v>
      </c>
      <c r="E67" s="5">
        <v>27</v>
      </c>
      <c r="F67" s="5">
        <v>0</v>
      </c>
      <c r="G67" s="5">
        <f t="shared" si="3"/>
        <v>0</v>
      </c>
    </row>
    <row r="68" spans="1:7" ht="33" x14ac:dyDescent="0.25">
      <c r="A68" s="3" t="s">
        <v>124</v>
      </c>
      <c r="B68" s="3" t="s">
        <v>77</v>
      </c>
      <c r="C68" s="3" t="s">
        <v>78</v>
      </c>
      <c r="D68" s="4" t="s">
        <v>19</v>
      </c>
      <c r="E68" s="5">
        <v>27</v>
      </c>
      <c r="F68" s="5">
        <v>0</v>
      </c>
      <c r="G68" s="5">
        <f t="shared" si="3"/>
        <v>0</v>
      </c>
    </row>
    <row r="69" spans="1:7" ht="33" x14ac:dyDescent="0.25">
      <c r="A69" s="3" t="s">
        <v>125</v>
      </c>
      <c r="B69" s="3" t="s">
        <v>80</v>
      </c>
      <c r="C69" s="3" t="s">
        <v>81</v>
      </c>
      <c r="D69" s="4" t="s">
        <v>19</v>
      </c>
      <c r="E69" s="5">
        <v>13.5</v>
      </c>
      <c r="F69" s="5">
        <v>0</v>
      </c>
      <c r="G69" s="5">
        <f t="shared" si="3"/>
        <v>0</v>
      </c>
    </row>
    <row r="70" spans="1:7" x14ac:dyDescent="0.25">
      <c r="A70" s="6"/>
      <c r="B70" s="6"/>
      <c r="C70" s="6" t="s">
        <v>126</v>
      </c>
      <c r="D70" s="6"/>
      <c r="E70" s="6"/>
      <c r="F70" s="6"/>
      <c r="G70" s="6">
        <f>SUM(G64:G69)</f>
        <v>0</v>
      </c>
    </row>
    <row r="71" spans="1:7" ht="28.5" x14ac:dyDescent="0.25">
      <c r="A71" s="6"/>
      <c r="B71" s="6"/>
      <c r="C71" s="6" t="s">
        <v>127</v>
      </c>
      <c r="D71" s="6"/>
      <c r="E71" s="6"/>
      <c r="F71" s="6"/>
      <c r="G71" s="6">
        <f>G49+G52+G58+G62+G70</f>
        <v>0</v>
      </c>
    </row>
    <row r="72" spans="1:7" x14ac:dyDescent="0.25">
      <c r="A72" s="8" t="s">
        <v>130</v>
      </c>
      <c r="B72" s="9"/>
      <c r="C72" s="9"/>
      <c r="D72" s="9"/>
      <c r="E72" s="9"/>
      <c r="F72" s="10"/>
      <c r="G72" s="6">
        <f>G39+G71</f>
        <v>0</v>
      </c>
    </row>
    <row r="73" spans="1:7" x14ac:dyDescent="0.25">
      <c r="A73" s="8" t="s">
        <v>131</v>
      </c>
      <c r="B73" s="9"/>
      <c r="C73" s="9"/>
      <c r="D73" s="9"/>
      <c r="E73" s="9"/>
      <c r="F73" s="10"/>
      <c r="G73" s="6">
        <f>G72*23%</f>
        <v>0</v>
      </c>
    </row>
    <row r="74" spans="1:7" x14ac:dyDescent="0.25">
      <c r="A74" s="8" t="s">
        <v>132</v>
      </c>
      <c r="B74" s="9"/>
      <c r="C74" s="9"/>
      <c r="D74" s="9"/>
      <c r="E74" s="9"/>
      <c r="F74" s="10"/>
      <c r="G74" s="6">
        <f>G72+G73</f>
        <v>0</v>
      </c>
    </row>
  </sheetData>
  <mergeCells count="4">
    <mergeCell ref="A1:G1"/>
    <mergeCell ref="A72:F72"/>
    <mergeCell ref="A73:F73"/>
    <mergeCell ref="A74:F74"/>
  </mergeCells>
  <pageMargins left="0.7" right="0.7" top="0.75" bottom="0.75" header="0.3" footer="0.3"/>
  <pageSetup paperSize="9" scale="83" orientation="landscape" r:id="rId1"/>
  <ignoredErrors>
    <ignoredError sqref="A2:G11 B1:G1 A13:G14 A12:B12 D12:G12 A16:G47 A15:B15 D15:G15 A49:G50 A48:B48 D48:G48 A52:G71 A51:B51 D51:G51 G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</vt:lpstr>
      <vt:lpstr>Oferta!Obszar_wydruku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Osinski</dc:creator>
  <cp:lastModifiedBy>Jacek Osinski</cp:lastModifiedBy>
  <dcterms:created xsi:type="dcterms:W3CDTF">2026-08-17T11:26:45Z</dcterms:created>
  <dcterms:modified xsi:type="dcterms:W3CDTF">2026-08-18T08:21:27Z</dcterms:modified>
</cp:coreProperties>
</file>