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ADB57A1-09E4-4F20-AED7-F2B9A0BE1D6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Kosztorys" sheetId="1" r:id="rId1"/>
  </sheets>
  <definedNames>
    <definedName name="_xlnm.Print_Area" localSheetId="0">Kosztorys!$A$1:$F$94</definedName>
    <definedName name="_xlnm.Print_Titles" localSheetId="0">Kosztorys!$12:$12</definedName>
  </definedNames>
  <calcPr calcId="191029"/>
</workbook>
</file>

<file path=xl/calcChain.xml><?xml version="1.0" encoding="utf-8"?>
<calcChain xmlns="http://schemas.openxmlformats.org/spreadsheetml/2006/main">
  <c r="F57" i="1" l="1"/>
  <c r="F56" i="1"/>
  <c r="F55" i="1"/>
  <c r="F50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28" i="1"/>
  <c r="F27" i="1"/>
  <c r="F22" i="1"/>
  <c r="F21" i="1"/>
  <c r="F15" i="1"/>
  <c r="F16" i="1"/>
  <c r="F14" i="1"/>
  <c r="F58" i="1" l="1"/>
  <c r="F64" i="1" s="1"/>
  <c r="F51" i="1"/>
  <c r="F23" i="1"/>
  <c r="F29" i="1"/>
  <c r="F31" i="1" l="1"/>
  <c r="F30" i="1" s="1"/>
  <c r="F25" i="1"/>
  <c r="F24" i="1" s="1"/>
  <c r="F53" i="1"/>
  <c r="F52" i="1" s="1"/>
  <c r="F46" i="1"/>
  <c r="F48" i="1" s="1"/>
  <c r="F60" i="1"/>
  <c r="F47" i="1" l="1"/>
  <c r="F17" i="1"/>
  <c r="F19" i="1" s="1"/>
  <c r="F62" i="1" s="1"/>
  <c r="F61" i="1" l="1"/>
  <c r="F68" i="1" s="1"/>
  <c r="F59" i="1"/>
  <c r="F65" i="1"/>
  <c r="F18" i="1" l="1"/>
  <c r="F69" i="1"/>
</calcChain>
</file>

<file path=xl/sharedStrings.xml><?xml version="1.0" encoding="utf-8"?>
<sst xmlns="http://schemas.openxmlformats.org/spreadsheetml/2006/main" count="106" uniqueCount="73">
  <si>
    <t>Lp.</t>
  </si>
  <si>
    <t>Zakres prac</t>
  </si>
  <si>
    <t>Przedmiar</t>
  </si>
  <si>
    <t>Cena jednostkowa</t>
  </si>
  <si>
    <t>Suma netto</t>
  </si>
  <si>
    <t>Jednostka miary</t>
  </si>
  <si>
    <t>23 % VAT</t>
  </si>
  <si>
    <t>Suma brutto</t>
  </si>
  <si>
    <t>8% VAT</t>
  </si>
  <si>
    <t>8%VAT</t>
  </si>
  <si>
    <t xml:space="preserve">Suma brutto całość na 2026 r. </t>
  </si>
  <si>
    <t xml:space="preserve">Zakup i montaż maty słomiano-foliowej - słoma żytnia, czesana odpowiednio wysokiej odmiany, pozbawiona resztek chwastów, traw i kłosów, mata zszyta z folią PCV – szwy poprzeczne wykonane ze sznurka poliuretanowego w kolorze słomkowym co 10 - 12cm, wysokość maty 60cm, grubość maty słomianej 1,5 - 2cm wraz z zakupem półkołków zaimpregnowanych (wysokości 1 m, średnica 7 cm) oraz śrub do skręcenia z matą, półkołki wbite w ziemię na głębokość 0,4 m </t>
  </si>
  <si>
    <t>mb</t>
  </si>
  <si>
    <t>szt.</t>
  </si>
  <si>
    <r>
      <t>m</t>
    </r>
    <r>
      <rPr>
        <vertAlign val="superscript"/>
        <sz val="11"/>
        <color indexed="8"/>
        <rFont val="Calibri"/>
        <family val="2"/>
        <charset val="238"/>
      </rPr>
      <t>2</t>
    </r>
  </si>
  <si>
    <r>
      <t>m</t>
    </r>
    <r>
      <rPr>
        <vertAlign val="superscript"/>
        <sz val="11"/>
        <color indexed="8"/>
        <rFont val="Calibri"/>
        <family val="2"/>
        <charset val="238"/>
      </rPr>
      <t>3</t>
    </r>
  </si>
  <si>
    <t>Demontaż nawierzchni z płytek płytek lub betonowych albo kamiennej, wraz z usunięciem podbudowy cementowej, piaskowej - wraz z utylizacją lub wywozem do magazynu ZDM</t>
  </si>
  <si>
    <t>Pielęgnacja posadzonych drzew (bielenie pni zima- wiosna, pielenie, nawożenie, podlewanie, przycinanie przekwitłych roślin, zabiegi ochrony roślin, cięcia pielęgnacyjne, uzupełnienie mulczu po roku pielęgnacji)</t>
  </si>
  <si>
    <t xml:space="preserve">Pielęgnacja posadzonych krzewów i pozostałych roślin wyszczególnionych w kosztorysie  (pielenie, nawożenie, podlewanie, przycinanie przekwitłych roślin, zabiegi ochrony roślin, cięcia pielęgnacyjne, uzupełnianie mulczu po roku pielęgnacji), cała powierzchnia mulczowana terenów zieleni do odchwaszczania </t>
  </si>
  <si>
    <t>Suma netto całość na 2026 r.</t>
  </si>
  <si>
    <t>23% VAT</t>
  </si>
  <si>
    <t>ul. Zeylanda</t>
  </si>
  <si>
    <t>Wykonanie jednokrotne cięć pielęgnacyjnych i technicznych krzewów w skupinach wraz z utilizacją gałęzi</t>
  </si>
  <si>
    <t>Usuwanie i wywóz samosiewów drzew (bożodrzewy) wraz z karczowaniem korzeni i uzupełnieniem ziemi i mulczu</t>
  </si>
  <si>
    <r>
      <t xml:space="preserve">Zakup i sadzenie drzew liściastych </t>
    </r>
    <r>
      <rPr>
        <b/>
        <sz val="9"/>
        <color indexed="8"/>
        <rFont val="Calibri"/>
        <family val="2"/>
        <charset val="238"/>
      </rPr>
      <t>(grab pospolity)</t>
    </r>
    <r>
      <rPr>
        <sz val="9"/>
        <color indexed="8"/>
        <rFont val="Calibri"/>
        <family val="2"/>
        <charset val="238"/>
      </rPr>
      <t xml:space="preserve"> o </t>
    </r>
    <r>
      <rPr>
        <u/>
        <sz val="9"/>
        <color indexed="8"/>
        <rFont val="Calibri"/>
        <family val="2"/>
        <charset val="238"/>
      </rPr>
      <t>obwodzie pnia 14-16 cm</t>
    </r>
    <r>
      <rPr>
        <sz val="9"/>
        <color indexed="8"/>
        <rFont val="Calibri"/>
        <family val="2"/>
        <charset val="238"/>
      </rPr>
      <t xml:space="preserve"> w okresie wiosennym lub jesiennym (z zabezpieczoną bryłą korzeniową, materiał klasy I), </t>
    </r>
    <r>
      <rPr>
        <u/>
        <sz val="9"/>
        <color indexed="8"/>
        <rFont val="Calibri"/>
        <family val="2"/>
        <charset val="238"/>
      </rPr>
      <t xml:space="preserve">wraz z zaprawą dołu 1,5 x 1,5 x 0,7 m, </t>
    </r>
    <r>
      <rPr>
        <sz val="9"/>
        <color indexed="8"/>
        <rFont val="Calibri"/>
        <family val="2"/>
        <charset val="238"/>
      </rPr>
      <t>wykonaniem opalikowania (3 paliki+rygle+wiązania), uformowaniem misy średnicy 1,5 m i wyłożeniem warstwą mulczu miąższości 5 cm</t>
    </r>
  </si>
  <si>
    <r>
      <t xml:space="preserve">Zakup i sadzenie krzewów liściastych </t>
    </r>
    <r>
      <rPr>
        <b/>
        <sz val="9"/>
        <color indexed="8"/>
        <rFont val="Calibri"/>
        <family val="2"/>
        <charset val="238"/>
      </rPr>
      <t>(lilak ‘Charles Joly’)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kontenerowanych, pojemnik C7,5, forma krzewiasta, min. 2-3 pędy rozgałęzione, pierwsze rozgałęzienie maksymalnie 50 cm nad ziemią, wysokość rośliny 110-130 cm,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bez zaprawy dołów</t>
    </r>
  </si>
  <si>
    <r>
      <t xml:space="preserve">Zakup i sadzenie róż  </t>
    </r>
    <r>
      <rPr>
        <b/>
        <sz val="9"/>
        <color indexed="8"/>
        <rFont val="Calibri"/>
        <family val="2"/>
        <charset val="238"/>
      </rPr>
      <t>('Coral Lions-Rose')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 xml:space="preserve">kontenerowanych lub z gołym korzeniem, </t>
    </r>
    <r>
      <rPr>
        <sz val="9"/>
        <color indexed="8"/>
        <rFont val="Calibri"/>
        <family val="2"/>
        <charset val="238"/>
      </rPr>
      <t xml:space="preserve">min. 3-pędowych, materiał klasy A, </t>
    </r>
    <r>
      <rPr>
        <u/>
        <sz val="9"/>
        <color indexed="8"/>
        <rFont val="Calibri"/>
        <family val="2"/>
        <charset val="238"/>
      </rPr>
      <t xml:space="preserve">bez zaprawy dołów, </t>
    </r>
    <r>
      <rPr>
        <sz val="9"/>
        <color indexed="8"/>
        <rFont val="Calibri"/>
        <family val="2"/>
        <charset val="238"/>
      </rPr>
      <t>wysokość i szerokość krzewu zgodna z zalecaniami jakościowymi wydanymi przez ZSP odpowiednio do gatunku</t>
    </r>
  </si>
  <si>
    <r>
      <t xml:space="preserve">Zakup i sadzenie róż  </t>
    </r>
    <r>
      <rPr>
        <b/>
        <sz val="9"/>
        <color indexed="8"/>
        <rFont val="Calibri"/>
        <family val="2"/>
        <charset val="238"/>
      </rPr>
      <t>('Matador')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 xml:space="preserve">kontenerowanych lub z gołym korzeniem, </t>
    </r>
    <r>
      <rPr>
        <sz val="9"/>
        <color indexed="8"/>
        <rFont val="Calibri"/>
        <family val="2"/>
        <charset val="238"/>
      </rPr>
      <t xml:space="preserve">min. 3-pędowych, materiał klasy A, </t>
    </r>
    <r>
      <rPr>
        <u/>
        <sz val="9"/>
        <color indexed="8"/>
        <rFont val="Calibri"/>
        <family val="2"/>
        <charset val="238"/>
      </rPr>
      <t xml:space="preserve">bez zaprawy dołów, </t>
    </r>
    <r>
      <rPr>
        <sz val="9"/>
        <color indexed="8"/>
        <rFont val="Calibri"/>
        <family val="2"/>
        <charset val="238"/>
      </rPr>
      <t>wysokość i szerokość krzewu zgodna z zalecaniami jakościowymi wydanymi przez ZSP odpowiednio do gatunku</t>
    </r>
  </si>
  <si>
    <r>
      <t xml:space="preserve">Zakup i sadzenie traw ozdobnych </t>
    </r>
    <r>
      <rPr>
        <b/>
        <sz val="9"/>
        <color indexed="8"/>
        <rFont val="Calibri"/>
        <family val="2"/>
        <charset val="238"/>
      </rPr>
      <t>('trzcinnik ‘Cheju-Do’)</t>
    </r>
    <r>
      <rPr>
        <sz val="9"/>
        <color indexed="8"/>
        <rFont val="Calibri"/>
        <family val="2"/>
        <charset val="238"/>
      </rPr>
      <t xml:space="preserve"> pojemnik C2</t>
    </r>
  </si>
  <si>
    <r>
      <t xml:space="preserve">Zakup i sadzenie bylin </t>
    </r>
    <r>
      <rPr>
        <b/>
        <sz val="9"/>
        <color indexed="8"/>
        <rFont val="Calibri"/>
        <family val="2"/>
        <charset val="238"/>
      </rPr>
      <t xml:space="preserve">(kocimiętka groniasta) </t>
    </r>
    <r>
      <rPr>
        <sz val="9"/>
        <color indexed="8"/>
        <rFont val="Calibri"/>
        <family val="2"/>
        <charset val="238"/>
      </rPr>
      <t>pojemnik C2</t>
    </r>
  </si>
  <si>
    <r>
      <t xml:space="preserve">Zakup i sadzenie bylin </t>
    </r>
    <r>
      <rPr>
        <b/>
        <sz val="9"/>
        <color indexed="8"/>
        <rFont val="Calibri"/>
        <family val="2"/>
        <charset val="238"/>
      </rPr>
      <t>(funkia 'Brim Cup')</t>
    </r>
    <r>
      <rPr>
        <sz val="9"/>
        <color indexed="8"/>
        <rFont val="Calibri"/>
        <family val="2"/>
        <charset val="238"/>
      </rPr>
      <t xml:space="preserve"> pojemnik C2</t>
    </r>
  </si>
  <si>
    <r>
      <t xml:space="preserve">Zakup i sadzenie krzewów liściastych </t>
    </r>
    <r>
      <rPr>
        <b/>
        <sz val="9"/>
        <color indexed="8"/>
        <rFont val="Calibri"/>
        <family val="2"/>
        <charset val="238"/>
      </rPr>
      <t>(suchodrzew chiński)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kontenerowanych, pojemnik C1,5, min 4 pędy,</t>
    </r>
    <r>
      <rPr>
        <sz val="9"/>
        <color indexed="8"/>
        <rFont val="Calibri"/>
        <family val="2"/>
        <charset val="238"/>
      </rPr>
      <t xml:space="preserve"> materiał klasy I, </t>
    </r>
    <r>
      <rPr>
        <u/>
        <sz val="9"/>
        <color indexed="8"/>
        <rFont val="Calibri"/>
        <family val="2"/>
        <charset val="238"/>
      </rPr>
      <t xml:space="preserve">bez zaprawy dołów </t>
    </r>
    <r>
      <rPr>
        <sz val="9"/>
        <color indexed="8"/>
        <rFont val="Calibri"/>
        <family val="2"/>
        <charset val="238"/>
      </rPr>
      <t>wysokość i szerokość krzewu zgodna 
z zalecaniami jakościowymi wydanymi przez ZSP odpowiednio do gatunku</t>
    </r>
  </si>
  <si>
    <r>
      <t xml:space="preserve">Zakup i sadzenie krzewów liściastych </t>
    </r>
    <r>
      <rPr>
        <b/>
        <sz val="9"/>
        <color indexed="8"/>
        <rFont val="Calibri"/>
        <family val="2"/>
        <charset val="238"/>
      </rPr>
      <t>(trzmielina Fortune’a ‘Coloratus’)</t>
    </r>
    <r>
      <rPr>
        <sz val="9"/>
        <color indexed="8"/>
        <rFont val="Calibri"/>
        <family val="2"/>
        <charset val="238"/>
      </rPr>
      <t xml:space="preserve"> </t>
    </r>
    <r>
      <rPr>
        <u/>
        <sz val="9"/>
        <color indexed="8"/>
        <rFont val="Calibri"/>
        <family val="2"/>
        <charset val="238"/>
      </rPr>
      <t>kontenerowanych, pojemnik C1,5, min 3 pędy długości 20 cm każdy,</t>
    </r>
    <r>
      <rPr>
        <sz val="9"/>
        <color indexed="8"/>
        <rFont val="Calibri"/>
        <family val="2"/>
        <charset val="238"/>
      </rPr>
      <t xml:space="preserve"> materiał klasy I, </t>
    </r>
    <r>
      <rPr>
        <u/>
        <sz val="9"/>
        <color indexed="8"/>
        <rFont val="Calibri"/>
        <family val="2"/>
        <charset val="238"/>
      </rPr>
      <t xml:space="preserve">bez zaprawy dołów </t>
    </r>
    <r>
      <rPr>
        <sz val="9"/>
        <color indexed="8"/>
        <rFont val="Calibri"/>
        <family val="2"/>
        <charset val="238"/>
      </rPr>
      <t>wysokość i szerokość krzewu zgodna z zalecaniami jakościowymi wydanymi przez ZSP odpowiednio do gatunku</t>
    </r>
  </si>
  <si>
    <r>
      <t xml:space="preserve">Zakup i sadzenie roślin cebulowych </t>
    </r>
    <r>
      <rPr>
        <b/>
        <sz val="9"/>
        <color indexed="8"/>
        <rFont val="Calibri"/>
        <family val="2"/>
        <charset val="238"/>
      </rPr>
      <t>(hiacynt ‘Red Diamond’)</t>
    </r>
  </si>
  <si>
    <r>
      <t xml:space="preserve">Zakup i sadzenie roślin cebulowych </t>
    </r>
    <r>
      <rPr>
        <b/>
        <sz val="9"/>
        <color indexed="8"/>
        <rFont val="Calibri"/>
        <family val="2"/>
        <charset val="238"/>
      </rPr>
      <t>(hiacynt 'Gipsy Queen')</t>
    </r>
  </si>
  <si>
    <t>Zakup i montaż drewnianego ogrodzenia wokół terenów zieleni - paliki drewniane średnicy 8 cm, wysokość 60 cm nad ziemią, wbite w ziemię na głębokość 30 cm, w odległościach co 1,2 m, na wysokościach 25 i 55 nad ziemią należy przewiercić otwory i umieścić w nich 2 rzędy linki czarnej, elastycznej grubości 6-8 mm</t>
  </si>
  <si>
    <t xml:space="preserve">Zimowe utrzymanie - płatne jesień 2026 r. </t>
  </si>
  <si>
    <t>Zieleń - płatne jesień 2026 r.</t>
  </si>
  <si>
    <t xml:space="preserve">Roboty brukarskie - płatne jesień 2026 r. </t>
  </si>
  <si>
    <t xml:space="preserve">Mała architektura - płatne jesień 2026 r. </t>
  </si>
  <si>
    <t xml:space="preserve">Roboty przygotowawcze - płatne jesień 2026 r. </t>
  </si>
  <si>
    <t>Zakup i ułożenie na długości całej misy lub innej określonej przez Zamawiającego, rury osłonowej dla kabla oświetleniowego, dwudzielnej o średnicy wewnętrznej min. Ø25 mm; materiał HDPE (mufy), wraz z wszelkimi niezbędnymi materiałami potrzebnymi do zamontowania osłony</t>
  </si>
  <si>
    <t>Montaż na zaprawie cementowej obrzeża betonowego o wym. 8x20x100 cm jako obrzeża terenu zieleni wraz z wykorytowaniem i zakupem materiałów i uprzątnięciem po wykonanych pracach</t>
  </si>
  <si>
    <t>Zakup i rozplantowanie ziemi urodzajnej - warstwa grubości 35 cm</t>
  </si>
  <si>
    <r>
      <t>Usuwanie zdegradowanego podłoża wraz z wywozem i utylizacją</t>
    </r>
    <r>
      <rPr>
        <sz val="9"/>
        <color rgb="FFFF0000"/>
        <rFont val="Calibri"/>
        <family val="2"/>
        <charset val="238"/>
      </rPr>
      <t xml:space="preserve"> </t>
    </r>
  </si>
  <si>
    <t>Suma netto całość na 2027 r.</t>
  </si>
  <si>
    <t xml:space="preserve">Suma brutto całość na 2027 r. </t>
  </si>
  <si>
    <t>Przestawienie betonowego kosza wolnostojącego w obrębie ulicy</t>
  </si>
  <si>
    <t>Demontaż metalowych słupków z łąńcuszkiem/bez łańcuszka wraz z usunięciem fundamentu i utylizacją</t>
  </si>
  <si>
    <t>Pielęgnacja gwarancyjna zieleni do 30 listopada 2027 r. - płatne jesień 2027 r.</t>
  </si>
  <si>
    <t xml:space="preserve">Suma netto całość </t>
  </si>
  <si>
    <t xml:space="preserve">Suma brutto całość </t>
  </si>
  <si>
    <t>PRZEDMIAR-OFERTA</t>
  </si>
  <si>
    <t>do zapytania ofertowego pn.:</t>
  </si>
  <si>
    <t>Dane dotyczące Wykonawcy</t>
  </si>
  <si>
    <t>Nazwa ……………………………………</t>
  </si>
  <si>
    <t>Adres ……………………………………….</t>
  </si>
  <si>
    <t>Nr telefonu …………………………………/e-mail: ………………………………….……</t>
  </si>
  <si>
    <t>NIP …………………………………………….. nr REGON ………………………………..</t>
  </si>
  <si>
    <t>Roboty w zakresie kształtowania terenów zieleni w pasie drogowym ul. Zeylanda wraz z pielęgnacją założonej zieleni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</si>
  <si>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</si>
  <si>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</si>
  <si>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</si>
  <si>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</si>
  <si>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</si>
  <si>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</si>
  <si>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>- uważa się za związanego niniejszą ofertą przez okres 30 dni;</t>
  </si>
  <si>
    <t xml:space="preserve"> - zapoznał się i akceptuje wszystkie warunki realizacji określone w zapytaniu ofertowym nr ZDM-PZ.342.1.2026.1 wraz z załącznikami</t>
  </si>
  <si>
    <t>zgodnie z treścią zapytania ofertowego nr ZDM-PZ.342.29.2026.1</t>
  </si>
  <si>
    <t xml:space="preserve"> - wykona przedmiot zamówienia w terminie określonym w zapytaniu ofertowym ZDM-PZ.342.29.2026.1</t>
  </si>
  <si>
    <t>Wykonawca oświadcza, że:
- ….. Urząd Skarbowy w ……………….…………………… jest właściwy dla niego;  
- rachunek bankowy nr …………………………………………………………………………………….……, który znajduje się w wykazie podatników VAT (tzw. białej liście podatników VAT) jest właściwym do wypłaty wynagrodzenia za realizację zakresu przedmiotowego zamówienia.</t>
  </si>
  <si>
    <t>………………………………………………………………….</t>
  </si>
  <si>
    <t>Podpis osoby uprawnionej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</si>
</sst>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&quot;zł&quot;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color theme="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0" borderId="0"/>
    <xf numFmtId="0" fontId="14" fillId="0" borderId="0"/>
  </cellStyleXfs>
  <cellXfs count="8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0" xfId="0" applyNumberFormat="1" applyFont="1" applyFill="1" applyAlignment="1">
      <alignment horizontal="center" vertical="center"/>
    </xf>
    <xf numFmtId="4" fontId="3" fillId="5" borderId="1" xfId="0" applyNumberFormat="1" applyFont="1" applyFill="1" applyBorder="1" applyAlignment="1">
      <alignment horizontal="center"/>
    </xf>
    <xf numFmtId="4" fontId="3" fillId="5" borderId="8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4" fillId="7" borderId="1" xfId="0" applyNumberFormat="1" applyFont="1" applyFill="1" applyBorder="1" applyAlignment="1">
      <alignment horizontal="center" vertical="center"/>
    </xf>
    <xf numFmtId="4" fontId="3" fillId="8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4" fillId="7" borderId="2" xfId="0" applyFont="1" applyFill="1" applyBorder="1" applyAlignment="1">
      <alignment horizontal="center" vertical="center"/>
    </xf>
    <xf numFmtId="0" fontId="0" fillId="7" borderId="0" xfId="0" applyFill="1"/>
    <xf numFmtId="0" fontId="11" fillId="7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/>
    </xf>
    <xf numFmtId="4" fontId="0" fillId="7" borderId="1" xfId="0" applyNumberForma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4" fontId="3" fillId="6" borderId="1" xfId="0" applyNumberFormat="1" applyFont="1" applyFill="1" applyBorder="1" applyAlignment="1">
      <alignment horizontal="center" vertical="center"/>
    </xf>
    <xf numFmtId="4" fontId="3" fillId="6" borderId="4" xfId="0" applyNumberFormat="1" applyFont="1" applyFill="1" applyBorder="1" applyAlignment="1">
      <alignment horizontal="center" vertical="center"/>
    </xf>
    <xf numFmtId="4" fontId="3" fillId="9" borderId="1" xfId="0" applyNumberFormat="1" applyFont="1" applyFill="1" applyBorder="1" applyAlignment="1">
      <alignment horizontal="center" vertical="center"/>
    </xf>
    <xf numFmtId="0" fontId="3" fillId="9" borderId="2" xfId="0" applyFont="1" applyFill="1" applyBorder="1"/>
    <xf numFmtId="0" fontId="3" fillId="9" borderId="3" xfId="0" applyFont="1" applyFill="1" applyBorder="1"/>
    <xf numFmtId="0" fontId="3" fillId="9" borderId="4" xfId="0" applyFont="1" applyFill="1" applyBorder="1"/>
    <xf numFmtId="0" fontId="3" fillId="8" borderId="2" xfId="0" applyFont="1" applyFill="1" applyBorder="1"/>
    <xf numFmtId="0" fontId="3" fillId="8" borderId="3" xfId="0" applyFont="1" applyFill="1" applyBorder="1"/>
    <xf numFmtId="0" fontId="3" fillId="8" borderId="4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4" fillId="0" borderId="3" xfId="0" applyFont="1" applyBorder="1"/>
    <xf numFmtId="0" fontId="4" fillId="0" borderId="4" xfId="0" applyFont="1" applyBorder="1"/>
    <xf numFmtId="2" fontId="2" fillId="4" borderId="2" xfId="0" applyNumberFormat="1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vertical="center"/>
    </xf>
    <xf numFmtId="2" fontId="2" fillId="4" borderId="4" xfId="0" applyNumberFormat="1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3" fillId="6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 applyAlignment="1">
      <alignment horizontal="center"/>
    </xf>
    <xf numFmtId="0" fontId="0" fillId="0" borderId="0" xfId="0" applyAlignment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/>
    <xf numFmtId="0" fontId="17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/>
    <xf numFmtId="0" fontId="19" fillId="10" borderId="2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165" fontId="0" fillId="0" borderId="0" xfId="0" applyNumberForma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1" fillId="0" borderId="0" xfId="0" applyFont="1"/>
    <xf numFmtId="0" fontId="13" fillId="0" borderId="0" xfId="0" applyFont="1"/>
    <xf numFmtId="0" fontId="8" fillId="0" borderId="0" xfId="0" applyFont="1"/>
    <xf numFmtId="2" fontId="13" fillId="0" borderId="0" xfId="0" applyNumberFormat="1" applyFont="1"/>
    <xf numFmtId="0" fontId="22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3">
    <cellStyle name="Normalny" xfId="0" builtinId="0"/>
    <cellStyle name="Normalny 2" xfId="2" xr:uid="{665B8114-9A83-4379-A3C1-D059C3E7F4B1}"/>
    <cellStyle name="Normalny 3" xfId="1" xr:uid="{43FE9616-13C4-47B5-A216-6621938C551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4"/>
  <sheetViews>
    <sheetView showGridLines="0" tabSelected="1" view="pageLayout" topLeftCell="A64" zoomScaleNormal="100" workbookViewId="0">
      <selection activeCell="E57" sqref="E57"/>
    </sheetView>
  </sheetViews>
  <sheetFormatPr defaultRowHeight="15" x14ac:dyDescent="0.25"/>
  <cols>
    <col min="1" max="1" width="7.140625" customWidth="1"/>
    <col min="2" max="2" width="71" customWidth="1"/>
    <col min="3" max="3" width="12.5703125" customWidth="1"/>
    <col min="4" max="4" width="19.42578125" customWidth="1"/>
    <col min="5" max="5" width="20.140625" customWidth="1"/>
    <col min="6" max="6" width="18.42578125" customWidth="1"/>
  </cols>
  <sheetData>
    <row r="1" spans="1:6" s="65" customFormat="1" ht="21" customHeight="1" x14ac:dyDescent="0.25">
      <c r="A1" s="64" t="s">
        <v>52</v>
      </c>
      <c r="B1" s="64"/>
      <c r="C1" s="64"/>
      <c r="D1" s="64"/>
      <c r="E1" s="64"/>
      <c r="F1" s="64"/>
    </row>
    <row r="2" spans="1:6" ht="15.75" x14ac:dyDescent="0.25">
      <c r="A2" s="66" t="s">
        <v>53</v>
      </c>
      <c r="B2" s="66"/>
      <c r="C2" s="66"/>
      <c r="D2" s="66"/>
      <c r="E2" s="66"/>
      <c r="F2" s="66"/>
    </row>
    <row r="3" spans="1:6" ht="60.75" customHeight="1" x14ac:dyDescent="0.25">
      <c r="A3" s="67" t="s">
        <v>59</v>
      </c>
      <c r="B3" s="67"/>
      <c r="C3" s="67"/>
      <c r="D3" s="67"/>
      <c r="E3" s="67"/>
      <c r="F3" s="67"/>
    </row>
    <row r="4" spans="1:6" ht="18.75" x14ac:dyDescent="0.3">
      <c r="A4" s="68"/>
      <c r="B4" s="69"/>
      <c r="C4" s="68"/>
      <c r="D4" s="68"/>
      <c r="E4" s="68"/>
      <c r="F4" s="68"/>
    </row>
    <row r="5" spans="1:6" x14ac:dyDescent="0.25">
      <c r="A5" s="70" t="s">
        <v>54</v>
      </c>
      <c r="C5" s="68"/>
      <c r="D5" s="68"/>
      <c r="E5" s="68"/>
      <c r="F5" s="68"/>
    </row>
    <row r="6" spans="1:6" ht="15.75" x14ac:dyDescent="0.25">
      <c r="A6" s="70" t="s">
        <v>55</v>
      </c>
      <c r="B6" s="71"/>
      <c r="C6" s="68"/>
      <c r="D6" s="68"/>
      <c r="E6" s="68"/>
      <c r="F6" s="68"/>
    </row>
    <row r="7" spans="1:6" x14ac:dyDescent="0.25">
      <c r="A7" s="72" t="s">
        <v>56</v>
      </c>
      <c r="B7" s="72"/>
      <c r="C7" s="68"/>
      <c r="D7" s="68"/>
      <c r="E7" s="68"/>
      <c r="F7" s="68"/>
    </row>
    <row r="8" spans="1:6" x14ac:dyDescent="0.25">
      <c r="A8" s="73" t="s">
        <v>57</v>
      </c>
      <c r="B8" s="70"/>
      <c r="C8" s="68"/>
      <c r="D8" s="68"/>
      <c r="E8" s="68"/>
      <c r="F8" s="68"/>
    </row>
    <row r="9" spans="1:6" x14ac:dyDescent="0.25">
      <c r="A9" s="73" t="s">
        <v>58</v>
      </c>
      <c r="B9" s="70"/>
      <c r="C9" s="68"/>
      <c r="D9" s="68"/>
      <c r="E9" s="68"/>
      <c r="F9" s="68"/>
    </row>
    <row r="11" spans="1:6" ht="36.75" customHeight="1" x14ac:dyDescent="0.25">
      <c r="A11" s="74" t="s">
        <v>21</v>
      </c>
      <c r="B11" s="75"/>
      <c r="C11" s="75"/>
      <c r="D11" s="75"/>
      <c r="E11" s="75"/>
      <c r="F11" s="76"/>
    </row>
    <row r="12" spans="1:6" ht="31.5" x14ac:dyDescent="0.25">
      <c r="A12" s="1" t="s">
        <v>0</v>
      </c>
      <c r="B12" s="1" t="s">
        <v>1</v>
      </c>
      <c r="C12" s="2" t="s">
        <v>5</v>
      </c>
      <c r="D12" s="1" t="s">
        <v>2</v>
      </c>
      <c r="E12" s="1" t="s">
        <v>3</v>
      </c>
      <c r="F12" s="1" t="s">
        <v>4</v>
      </c>
    </row>
    <row r="13" spans="1:6" ht="18.75" x14ac:dyDescent="0.3">
      <c r="A13" s="48" t="s">
        <v>40</v>
      </c>
      <c r="B13" s="49"/>
      <c r="C13" s="49"/>
      <c r="D13" s="49"/>
      <c r="E13" s="49"/>
      <c r="F13" s="50"/>
    </row>
    <row r="14" spans="1:6" ht="17.25" x14ac:dyDescent="0.25">
      <c r="A14" s="3">
        <v>1</v>
      </c>
      <c r="B14" s="21" t="s">
        <v>44</v>
      </c>
      <c r="C14" s="15" t="s">
        <v>15</v>
      </c>
      <c r="D14" s="10">
        <v>136.69999999999999</v>
      </c>
      <c r="E14" s="5"/>
      <c r="F14" s="5">
        <f>ROUND(D14*E14,2)</f>
        <v>0</v>
      </c>
    </row>
    <row r="15" spans="1:6" ht="17.25" x14ac:dyDescent="0.25">
      <c r="A15" s="3">
        <v>2</v>
      </c>
      <c r="B15" s="17" t="s">
        <v>43</v>
      </c>
      <c r="C15" s="15" t="s">
        <v>15</v>
      </c>
      <c r="D15" s="10">
        <v>136.69999999999999</v>
      </c>
      <c r="E15" s="5"/>
      <c r="F15" s="5">
        <f t="shared" ref="F15:F16" si="0">ROUND(D15*E15,2)</f>
        <v>0</v>
      </c>
    </row>
    <row r="16" spans="1:6" ht="48" x14ac:dyDescent="0.25">
      <c r="A16" s="3">
        <v>3</v>
      </c>
      <c r="B16" s="14" t="s">
        <v>41</v>
      </c>
      <c r="C16" s="15" t="s">
        <v>12</v>
      </c>
      <c r="D16" s="10">
        <v>4</v>
      </c>
      <c r="E16" s="5"/>
      <c r="F16" s="5">
        <f t="shared" si="0"/>
        <v>0</v>
      </c>
    </row>
    <row r="17" spans="1:6" ht="21.75" customHeight="1" x14ac:dyDescent="0.25">
      <c r="A17" s="51" t="s">
        <v>4</v>
      </c>
      <c r="B17" s="54"/>
      <c r="C17" s="54"/>
      <c r="D17" s="54"/>
      <c r="E17" s="55"/>
      <c r="F17" s="27">
        <f>SUM(F14:F16)</f>
        <v>0</v>
      </c>
    </row>
    <row r="18" spans="1:6" ht="21.75" customHeight="1" x14ac:dyDescent="0.25">
      <c r="A18" s="51" t="s">
        <v>6</v>
      </c>
      <c r="B18" s="54"/>
      <c r="C18" s="54"/>
      <c r="D18" s="54"/>
      <c r="E18" s="55"/>
      <c r="F18" s="28">
        <f>F19-F17</f>
        <v>0</v>
      </c>
    </row>
    <row r="19" spans="1:6" ht="21.75" customHeight="1" x14ac:dyDescent="0.25">
      <c r="A19" s="51" t="s">
        <v>7</v>
      </c>
      <c r="B19" s="54"/>
      <c r="C19" s="54"/>
      <c r="D19" s="54"/>
      <c r="E19" s="55"/>
      <c r="F19" s="28">
        <f>ROUND(F17*1.23,2)</f>
        <v>0</v>
      </c>
    </row>
    <row r="20" spans="1:6" ht="21.75" customHeight="1" x14ac:dyDescent="0.25">
      <c r="A20" s="56" t="s">
        <v>38</v>
      </c>
      <c r="B20" s="57"/>
      <c r="C20" s="57"/>
      <c r="D20" s="57"/>
      <c r="E20" s="57"/>
      <c r="F20" s="58"/>
    </row>
    <row r="21" spans="1:6" ht="36" x14ac:dyDescent="0.25">
      <c r="A21" s="3">
        <v>1</v>
      </c>
      <c r="B21" s="14" t="s">
        <v>16</v>
      </c>
      <c r="C21" s="15" t="s">
        <v>14</v>
      </c>
      <c r="D21" s="10">
        <v>390.6</v>
      </c>
      <c r="E21" s="5"/>
      <c r="F21" s="5">
        <f t="shared" ref="F21:F22" si="1">ROUND(D21*E21,2)</f>
        <v>0</v>
      </c>
    </row>
    <row r="22" spans="1:6" ht="36" x14ac:dyDescent="0.25">
      <c r="A22" s="3">
        <v>2</v>
      </c>
      <c r="B22" s="14" t="s">
        <v>42</v>
      </c>
      <c r="C22" s="15" t="s">
        <v>12</v>
      </c>
      <c r="D22" s="10">
        <v>255.8</v>
      </c>
      <c r="E22" s="5"/>
      <c r="F22" s="5">
        <f t="shared" si="1"/>
        <v>0</v>
      </c>
    </row>
    <row r="23" spans="1:6" ht="15.75" x14ac:dyDescent="0.25">
      <c r="A23" s="39" t="s">
        <v>4</v>
      </c>
      <c r="B23" s="40"/>
      <c r="C23" s="40"/>
      <c r="D23" s="40"/>
      <c r="E23" s="41"/>
      <c r="F23" s="6">
        <f>SUM(F21:F22)</f>
        <v>0</v>
      </c>
    </row>
    <row r="24" spans="1:6" ht="15.75" x14ac:dyDescent="0.25">
      <c r="A24" s="42" t="s">
        <v>20</v>
      </c>
      <c r="B24" s="43"/>
      <c r="C24" s="43"/>
      <c r="D24" s="43"/>
      <c r="E24" s="44"/>
      <c r="F24" s="8">
        <f>F25-F23</f>
        <v>0</v>
      </c>
    </row>
    <row r="25" spans="1:6" ht="15.75" x14ac:dyDescent="0.25">
      <c r="A25" s="61" t="s">
        <v>7</v>
      </c>
      <c r="B25" s="62"/>
      <c r="C25" s="62"/>
      <c r="D25" s="62"/>
      <c r="E25" s="63"/>
      <c r="F25" s="9">
        <f>ROUND(F23*1.23,2)</f>
        <v>0</v>
      </c>
    </row>
    <row r="26" spans="1:6" ht="16.5" customHeight="1" x14ac:dyDescent="0.25">
      <c r="A26" s="36" t="s">
        <v>39</v>
      </c>
      <c r="B26" s="59"/>
      <c r="C26" s="59"/>
      <c r="D26" s="59"/>
      <c r="E26" s="59"/>
      <c r="F26" s="60"/>
    </row>
    <row r="27" spans="1:6" ht="24" x14ac:dyDescent="0.25">
      <c r="A27" s="3">
        <v>1</v>
      </c>
      <c r="B27" s="22" t="s">
        <v>48</v>
      </c>
      <c r="C27" s="15" t="s">
        <v>13</v>
      </c>
      <c r="D27" s="10">
        <v>3</v>
      </c>
      <c r="E27" s="5"/>
      <c r="F27" s="5">
        <f t="shared" ref="F27:F28" si="2">ROUND(D27*E27,2)</f>
        <v>0</v>
      </c>
    </row>
    <row r="28" spans="1:6" x14ac:dyDescent="0.25">
      <c r="A28" s="3">
        <v>2</v>
      </c>
      <c r="B28" s="22" t="s">
        <v>47</v>
      </c>
      <c r="C28" s="15" t="s">
        <v>13</v>
      </c>
      <c r="D28" s="10">
        <v>1</v>
      </c>
      <c r="E28" s="5"/>
      <c r="F28" s="5">
        <f t="shared" si="2"/>
        <v>0</v>
      </c>
    </row>
    <row r="29" spans="1:6" ht="15.75" customHeight="1" x14ac:dyDescent="0.25">
      <c r="A29" s="51" t="s">
        <v>4</v>
      </c>
      <c r="B29" s="52"/>
      <c r="C29" s="52"/>
      <c r="D29" s="52"/>
      <c r="E29" s="53"/>
      <c r="F29" s="6">
        <f>SUM(F27:F28)</f>
        <v>0</v>
      </c>
    </row>
    <row r="30" spans="1:6" ht="15.75" customHeight="1" x14ac:dyDescent="0.25">
      <c r="A30" s="51" t="s">
        <v>6</v>
      </c>
      <c r="B30" s="52"/>
      <c r="C30" s="52"/>
      <c r="D30" s="52"/>
      <c r="E30" s="53"/>
      <c r="F30" s="6">
        <f>F31-F29</f>
        <v>0</v>
      </c>
    </row>
    <row r="31" spans="1:6" ht="15.75" customHeight="1" x14ac:dyDescent="0.25">
      <c r="A31" s="51" t="s">
        <v>7</v>
      </c>
      <c r="B31" s="52"/>
      <c r="C31" s="52"/>
      <c r="D31" s="52"/>
      <c r="E31" s="53"/>
      <c r="F31" s="7">
        <f>ROUND(F29*1.23,2)</f>
        <v>0</v>
      </c>
    </row>
    <row r="32" spans="1:6" ht="23.25" customHeight="1" x14ac:dyDescent="0.25">
      <c r="A32" s="36" t="s">
        <v>37</v>
      </c>
      <c r="B32" s="37"/>
      <c r="C32" s="37"/>
      <c r="D32" s="37"/>
      <c r="E32" s="37"/>
      <c r="F32" s="38"/>
    </row>
    <row r="33" spans="1:6" ht="48" x14ac:dyDescent="0.25">
      <c r="A33" s="3">
        <v>1</v>
      </c>
      <c r="B33" s="14" t="s">
        <v>24</v>
      </c>
      <c r="C33" s="15" t="s">
        <v>13</v>
      </c>
      <c r="D33" s="11">
        <v>9</v>
      </c>
      <c r="E33" s="5"/>
      <c r="F33" s="5">
        <f t="shared" ref="F33:F45" si="3">ROUND(D33*E33,2)</f>
        <v>0</v>
      </c>
    </row>
    <row r="34" spans="1:6" ht="36" x14ac:dyDescent="0.25">
      <c r="A34" s="3">
        <v>2</v>
      </c>
      <c r="B34" s="16" t="s">
        <v>25</v>
      </c>
      <c r="C34" s="15" t="s">
        <v>13</v>
      </c>
      <c r="D34" s="11">
        <v>25</v>
      </c>
      <c r="E34" s="5"/>
      <c r="F34" s="5">
        <f t="shared" si="3"/>
        <v>0</v>
      </c>
    </row>
    <row r="35" spans="1:6" ht="36" x14ac:dyDescent="0.25">
      <c r="A35" s="3">
        <v>3</v>
      </c>
      <c r="B35" s="16" t="s">
        <v>26</v>
      </c>
      <c r="C35" s="15" t="s">
        <v>13</v>
      </c>
      <c r="D35" s="11">
        <v>72</v>
      </c>
      <c r="E35" s="5"/>
      <c r="F35" s="5">
        <f t="shared" si="3"/>
        <v>0</v>
      </c>
    </row>
    <row r="36" spans="1:6" ht="36" x14ac:dyDescent="0.25">
      <c r="A36" s="3">
        <v>4</v>
      </c>
      <c r="B36" s="16" t="s">
        <v>27</v>
      </c>
      <c r="C36" s="15" t="s">
        <v>13</v>
      </c>
      <c r="D36" s="11">
        <v>76</v>
      </c>
      <c r="E36" s="5"/>
      <c r="F36" s="5">
        <f t="shared" si="3"/>
        <v>0</v>
      </c>
    </row>
    <row r="37" spans="1:6" ht="48" x14ac:dyDescent="0.25">
      <c r="A37" s="3">
        <v>5</v>
      </c>
      <c r="B37" s="16" t="s">
        <v>31</v>
      </c>
      <c r="C37" s="15" t="s">
        <v>13</v>
      </c>
      <c r="D37" s="11">
        <v>97</v>
      </c>
      <c r="E37" s="5"/>
      <c r="F37" s="5">
        <f t="shared" si="3"/>
        <v>0</v>
      </c>
    </row>
    <row r="38" spans="1:6" ht="48" x14ac:dyDescent="0.25">
      <c r="A38" s="3">
        <v>6</v>
      </c>
      <c r="B38" s="16" t="s">
        <v>32</v>
      </c>
      <c r="C38" s="15" t="s">
        <v>13</v>
      </c>
      <c r="D38" s="11">
        <v>80</v>
      </c>
      <c r="E38" s="5"/>
      <c r="F38" s="5">
        <f t="shared" si="3"/>
        <v>0</v>
      </c>
    </row>
    <row r="39" spans="1:6" x14ac:dyDescent="0.25">
      <c r="A39" s="3">
        <v>7</v>
      </c>
      <c r="B39" s="18" t="s">
        <v>30</v>
      </c>
      <c r="C39" s="15" t="s">
        <v>13</v>
      </c>
      <c r="D39" s="11">
        <v>104</v>
      </c>
      <c r="E39" s="5"/>
      <c r="F39" s="5">
        <f t="shared" si="3"/>
        <v>0</v>
      </c>
    </row>
    <row r="40" spans="1:6" x14ac:dyDescent="0.25">
      <c r="A40" s="3">
        <v>8</v>
      </c>
      <c r="B40" s="18" t="s">
        <v>29</v>
      </c>
      <c r="C40" s="15" t="s">
        <v>13</v>
      </c>
      <c r="D40" s="11">
        <v>108</v>
      </c>
      <c r="E40" s="5"/>
      <c r="F40" s="5">
        <f t="shared" si="3"/>
        <v>0</v>
      </c>
    </row>
    <row r="41" spans="1:6" x14ac:dyDescent="0.25">
      <c r="A41" s="3">
        <v>9</v>
      </c>
      <c r="B41" s="18" t="s">
        <v>28</v>
      </c>
      <c r="C41" s="15" t="s">
        <v>13</v>
      </c>
      <c r="D41" s="11">
        <v>27</v>
      </c>
      <c r="E41" s="5"/>
      <c r="F41" s="5">
        <f t="shared" si="3"/>
        <v>0</v>
      </c>
    </row>
    <row r="42" spans="1:6" x14ac:dyDescent="0.25">
      <c r="A42" s="3">
        <v>10</v>
      </c>
      <c r="B42" s="18" t="s">
        <v>33</v>
      </c>
      <c r="C42" s="15" t="s">
        <v>13</v>
      </c>
      <c r="D42" s="11">
        <v>1200</v>
      </c>
      <c r="E42" s="5"/>
      <c r="F42" s="5">
        <f t="shared" si="3"/>
        <v>0</v>
      </c>
    </row>
    <row r="43" spans="1:6" x14ac:dyDescent="0.25">
      <c r="A43" s="3">
        <v>11</v>
      </c>
      <c r="B43" s="18" t="s">
        <v>34</v>
      </c>
      <c r="C43" s="15" t="s">
        <v>13</v>
      </c>
      <c r="D43" s="11">
        <v>1200</v>
      </c>
      <c r="E43" s="5"/>
      <c r="F43" s="5">
        <f t="shared" si="3"/>
        <v>0</v>
      </c>
    </row>
    <row r="44" spans="1:6" s="20" customFormat="1" ht="24" x14ac:dyDescent="0.25">
      <c r="A44" s="3">
        <v>12</v>
      </c>
      <c r="B44" s="22" t="s">
        <v>22</v>
      </c>
      <c r="C44" s="23" t="s">
        <v>14</v>
      </c>
      <c r="D44" s="24">
        <v>35</v>
      </c>
      <c r="E44" s="25"/>
      <c r="F44" s="5">
        <f t="shared" si="3"/>
        <v>0</v>
      </c>
    </row>
    <row r="45" spans="1:6" ht="24" x14ac:dyDescent="0.25">
      <c r="A45" s="3">
        <v>13</v>
      </c>
      <c r="B45" s="14" t="s">
        <v>23</v>
      </c>
      <c r="C45" s="15" t="s">
        <v>14</v>
      </c>
      <c r="D45" s="11">
        <v>4</v>
      </c>
      <c r="E45" s="5"/>
      <c r="F45" s="5">
        <f t="shared" si="3"/>
        <v>0</v>
      </c>
    </row>
    <row r="46" spans="1:6" ht="15.75" x14ac:dyDescent="0.25">
      <c r="A46" s="39" t="s">
        <v>4</v>
      </c>
      <c r="B46" s="40"/>
      <c r="C46" s="40"/>
      <c r="D46" s="40"/>
      <c r="E46" s="41"/>
      <c r="F46" s="6">
        <f>SUM(F33:F45)</f>
        <v>0</v>
      </c>
    </row>
    <row r="47" spans="1:6" ht="15.75" x14ac:dyDescent="0.25">
      <c r="A47" s="42" t="s">
        <v>8</v>
      </c>
      <c r="B47" s="43"/>
      <c r="C47" s="43"/>
      <c r="D47" s="43"/>
      <c r="E47" s="44"/>
      <c r="F47" s="8">
        <f>F48-F46</f>
        <v>0</v>
      </c>
    </row>
    <row r="48" spans="1:6" ht="15.75" x14ac:dyDescent="0.25">
      <c r="A48" s="39" t="s">
        <v>7</v>
      </c>
      <c r="B48" s="40"/>
      <c r="C48" s="40"/>
      <c r="D48" s="40"/>
      <c r="E48" s="41"/>
      <c r="F48" s="9">
        <f>ROUND(F46*1.08,2)</f>
        <v>0</v>
      </c>
    </row>
    <row r="49" spans="1:6" ht="23.25" customHeight="1" x14ac:dyDescent="0.25">
      <c r="A49" s="36" t="s">
        <v>36</v>
      </c>
      <c r="B49" s="37"/>
      <c r="C49" s="37"/>
      <c r="D49" s="37"/>
      <c r="E49" s="37"/>
      <c r="F49" s="38"/>
    </row>
    <row r="50" spans="1:6" ht="72" x14ac:dyDescent="0.25">
      <c r="A50" s="3">
        <v>1</v>
      </c>
      <c r="B50" s="14" t="s">
        <v>11</v>
      </c>
      <c r="C50" s="15" t="s">
        <v>12</v>
      </c>
      <c r="D50" s="11">
        <v>411</v>
      </c>
      <c r="E50" s="5"/>
      <c r="F50" s="5">
        <f t="shared" ref="F50" si="4">ROUND(D50*E50,2)</f>
        <v>0</v>
      </c>
    </row>
    <row r="51" spans="1:6" ht="15.75" x14ac:dyDescent="0.25">
      <c r="A51" s="39" t="s">
        <v>4</v>
      </c>
      <c r="B51" s="40"/>
      <c r="C51" s="40"/>
      <c r="D51" s="40"/>
      <c r="E51" s="41"/>
      <c r="F51" s="6">
        <f>F50</f>
        <v>0</v>
      </c>
    </row>
    <row r="52" spans="1:6" ht="15.75" x14ac:dyDescent="0.25">
      <c r="A52" s="42" t="s">
        <v>8</v>
      </c>
      <c r="B52" s="43"/>
      <c r="C52" s="43"/>
      <c r="D52" s="43"/>
      <c r="E52" s="44"/>
      <c r="F52" s="8">
        <f>F53-F51</f>
        <v>0</v>
      </c>
    </row>
    <row r="53" spans="1:6" ht="15.75" x14ac:dyDescent="0.25">
      <c r="A53" s="39" t="s">
        <v>7</v>
      </c>
      <c r="B53" s="40"/>
      <c r="C53" s="40"/>
      <c r="D53" s="40"/>
      <c r="E53" s="41"/>
      <c r="F53" s="9">
        <f>ROUND(F51*1.08,2)</f>
        <v>0</v>
      </c>
    </row>
    <row r="54" spans="1:6" ht="18.75" x14ac:dyDescent="0.25">
      <c r="A54" s="36" t="s">
        <v>49</v>
      </c>
      <c r="B54" s="37"/>
      <c r="C54" s="37"/>
      <c r="D54" s="37"/>
      <c r="E54" s="37"/>
      <c r="F54" s="38"/>
    </row>
    <row r="55" spans="1:6" ht="36" x14ac:dyDescent="0.25">
      <c r="A55" s="4">
        <v>1</v>
      </c>
      <c r="B55" s="14" t="s">
        <v>17</v>
      </c>
      <c r="C55" s="4" t="s">
        <v>13</v>
      </c>
      <c r="D55" s="12">
        <v>9</v>
      </c>
      <c r="E55" s="12"/>
      <c r="F55" s="5">
        <f t="shared" ref="F55:F56" si="5">ROUND(D55*E55,2)</f>
        <v>0</v>
      </c>
    </row>
    <row r="56" spans="1:6" ht="48" x14ac:dyDescent="0.25">
      <c r="A56" s="19">
        <v>2</v>
      </c>
      <c r="B56" s="14" t="s">
        <v>18</v>
      </c>
      <c r="C56" s="4" t="s">
        <v>14</v>
      </c>
      <c r="D56" s="12">
        <v>390.6</v>
      </c>
      <c r="E56" s="12"/>
      <c r="F56" s="5">
        <f t="shared" si="5"/>
        <v>0</v>
      </c>
    </row>
    <row r="57" spans="1:6" ht="48" x14ac:dyDescent="0.25">
      <c r="A57" s="3">
        <v>3</v>
      </c>
      <c r="B57" s="26" t="s">
        <v>35</v>
      </c>
      <c r="C57" s="3" t="s">
        <v>12</v>
      </c>
      <c r="D57" s="5">
        <v>411</v>
      </c>
      <c r="E57" s="5"/>
      <c r="F57" s="5">
        <f t="shared" ref="F57" si="6">ROUND(D57*E57,2)</f>
        <v>0</v>
      </c>
    </row>
    <row r="58" spans="1:6" ht="15.75" x14ac:dyDescent="0.25">
      <c r="A58" s="45" t="s">
        <v>4</v>
      </c>
      <c r="B58" s="46"/>
      <c r="C58" s="46"/>
      <c r="D58" s="46"/>
      <c r="E58" s="47"/>
      <c r="F58" s="8">
        <f>SUM(F55:F57)</f>
        <v>0</v>
      </c>
    </row>
    <row r="59" spans="1:6" ht="15.75" x14ac:dyDescent="0.25">
      <c r="A59" s="45" t="s">
        <v>9</v>
      </c>
      <c r="B59" s="46"/>
      <c r="C59" s="46"/>
      <c r="D59" s="46"/>
      <c r="E59" s="47"/>
      <c r="F59" s="8">
        <f>F60-F58</f>
        <v>0</v>
      </c>
    </row>
    <row r="60" spans="1:6" ht="15.75" x14ac:dyDescent="0.25">
      <c r="A60" s="45" t="s">
        <v>7</v>
      </c>
      <c r="B60" s="46"/>
      <c r="C60" s="46"/>
      <c r="D60" s="46"/>
      <c r="E60" s="47"/>
      <c r="F60" s="8">
        <f>ROUND(F58*1.08,2)</f>
        <v>0</v>
      </c>
    </row>
    <row r="61" spans="1:6" ht="15.75" x14ac:dyDescent="0.25">
      <c r="A61" s="33" t="s">
        <v>19</v>
      </c>
      <c r="B61" s="34"/>
      <c r="C61" s="34"/>
      <c r="D61" s="34"/>
      <c r="E61" s="35"/>
      <c r="F61" s="13">
        <f>F17+F23+F29+F46+F51</f>
        <v>0</v>
      </c>
    </row>
    <row r="62" spans="1:6" ht="15.75" x14ac:dyDescent="0.25">
      <c r="A62" s="33" t="s">
        <v>10</v>
      </c>
      <c r="B62" s="34"/>
      <c r="C62" s="34"/>
      <c r="D62" s="34"/>
      <c r="E62" s="35"/>
      <c r="F62" s="13">
        <f>F19+F25+F31+F48+F53</f>
        <v>0</v>
      </c>
    </row>
    <row r="64" spans="1:6" ht="15.75" x14ac:dyDescent="0.25">
      <c r="A64" s="33" t="s">
        <v>45</v>
      </c>
      <c r="B64" s="34"/>
      <c r="C64" s="34"/>
      <c r="D64" s="34"/>
      <c r="E64" s="35"/>
      <c r="F64" s="13">
        <f>F58</f>
        <v>0</v>
      </c>
    </row>
    <row r="65" spans="1:6" ht="15.75" x14ac:dyDescent="0.25">
      <c r="A65" s="33" t="s">
        <v>46</v>
      </c>
      <c r="B65" s="34"/>
      <c r="C65" s="34"/>
      <c r="D65" s="34"/>
      <c r="E65" s="35"/>
      <c r="F65" s="13">
        <f>F60</f>
        <v>0</v>
      </c>
    </row>
    <row r="68" spans="1:6" ht="15.75" x14ac:dyDescent="0.25">
      <c r="A68" s="30" t="s">
        <v>50</v>
      </c>
      <c r="B68" s="31"/>
      <c r="C68" s="31"/>
      <c r="D68" s="31"/>
      <c r="E68" s="32"/>
      <c r="F68" s="29">
        <f>F61+F64</f>
        <v>0</v>
      </c>
    </row>
    <row r="69" spans="1:6" ht="15.75" x14ac:dyDescent="0.25">
      <c r="A69" s="30" t="s">
        <v>51</v>
      </c>
      <c r="B69" s="31"/>
      <c r="C69" s="31"/>
      <c r="D69" s="31"/>
      <c r="E69" s="32"/>
      <c r="F69" s="29">
        <f>F62+F65</f>
        <v>0</v>
      </c>
    </row>
    <row r="72" spans="1:6" x14ac:dyDescent="0.25">
      <c r="B72" s="77" t="s">
        <v>60</v>
      </c>
    </row>
    <row r="73" spans="1:6" x14ac:dyDescent="0.25">
      <c r="F73" s="78"/>
    </row>
    <row r="74" spans="1:6" x14ac:dyDescent="0.25">
      <c r="B74" s="77" t="s">
        <v>61</v>
      </c>
    </row>
    <row r="75" spans="1:6" x14ac:dyDescent="0.25">
      <c r="B75" s="77" t="s">
        <v>62</v>
      </c>
      <c r="F75" s="78"/>
    </row>
    <row r="76" spans="1:6" x14ac:dyDescent="0.25">
      <c r="B76" s="79" t="s">
        <v>63</v>
      </c>
      <c r="F76" s="78"/>
    </row>
    <row r="77" spans="1:6" x14ac:dyDescent="0.25">
      <c r="B77" s="77"/>
    </row>
    <row r="78" spans="1:6" x14ac:dyDescent="0.25">
      <c r="B78" s="77" t="s">
        <v>68</v>
      </c>
    </row>
    <row r="79" spans="1:6" x14ac:dyDescent="0.25">
      <c r="B79" s="77"/>
    </row>
    <row r="80" spans="1:6" x14ac:dyDescent="0.25">
      <c r="B80" s="79" t="s">
        <v>64</v>
      </c>
    </row>
    <row r="81" spans="2:8" x14ac:dyDescent="0.25">
      <c r="B81" s="79" t="s">
        <v>65</v>
      </c>
    </row>
    <row r="82" spans="2:8" x14ac:dyDescent="0.25">
      <c r="B82" s="79" t="s">
        <v>66</v>
      </c>
    </row>
    <row r="83" spans="2:8" x14ac:dyDescent="0.25">
      <c r="B83" s="80" t="s">
        <v>67</v>
      </c>
      <c r="C83" s="80"/>
      <c r="D83" s="80"/>
      <c r="E83" s="80"/>
      <c r="F83" s="80"/>
    </row>
    <row r="84" spans="2:8" x14ac:dyDescent="0.25">
      <c r="B84" s="79" t="s">
        <v>69</v>
      </c>
    </row>
    <row r="85" spans="2:8" x14ac:dyDescent="0.25">
      <c r="B85" s="68"/>
    </row>
    <row r="86" spans="2:8" ht="71.25" customHeight="1" x14ac:dyDescent="0.25">
      <c r="B86" s="81" t="s">
        <v>70</v>
      </c>
      <c r="C86" s="81"/>
      <c r="D86" s="81"/>
      <c r="E86" s="81"/>
      <c r="F86" s="81"/>
      <c r="G86" s="87"/>
      <c r="H86" s="87"/>
    </row>
    <row r="91" spans="2:8" x14ac:dyDescent="0.25">
      <c r="B91" s="82"/>
      <c r="C91" s="82"/>
      <c r="D91" s="86" t="s">
        <v>71</v>
      </c>
      <c r="E91" s="82"/>
    </row>
    <row r="92" spans="2:8" x14ac:dyDescent="0.25">
      <c r="B92" s="83"/>
      <c r="C92" s="84"/>
      <c r="D92" s="82" t="s">
        <v>72</v>
      </c>
      <c r="E92" s="82"/>
      <c r="F92" s="82"/>
    </row>
    <row r="93" spans="2:8" x14ac:dyDescent="0.25">
      <c r="B93" s="83"/>
      <c r="C93" s="85"/>
      <c r="D93" s="82"/>
      <c r="E93" s="82"/>
      <c r="F93" s="82"/>
    </row>
    <row r="94" spans="2:8" x14ac:dyDescent="0.25">
      <c r="B94" s="82"/>
      <c r="C94" s="82"/>
      <c r="D94" s="82"/>
      <c r="E94" s="82"/>
      <c r="F94" s="82"/>
    </row>
  </sheetData>
  <mergeCells count="37">
    <mergeCell ref="B86:F86"/>
    <mergeCell ref="A1:F1"/>
    <mergeCell ref="A2:F2"/>
    <mergeCell ref="A3:F3"/>
    <mergeCell ref="A7:B7"/>
    <mergeCell ref="B83:F83"/>
    <mergeCell ref="A46:E46"/>
    <mergeCell ref="A47:E47"/>
    <mergeCell ref="A48:E48"/>
    <mergeCell ref="A32:F32"/>
    <mergeCell ref="A29:E29"/>
    <mergeCell ref="A31:E31"/>
    <mergeCell ref="A11:F11"/>
    <mergeCell ref="A13:F13"/>
    <mergeCell ref="A30:E30"/>
    <mergeCell ref="A17:E17"/>
    <mergeCell ref="A18:E18"/>
    <mergeCell ref="A19:E19"/>
    <mergeCell ref="A20:F20"/>
    <mergeCell ref="A26:F26"/>
    <mergeCell ref="A23:E23"/>
    <mergeCell ref="A24:E24"/>
    <mergeCell ref="A25:E25"/>
    <mergeCell ref="A49:F49"/>
    <mergeCell ref="A51:E51"/>
    <mergeCell ref="A52:E52"/>
    <mergeCell ref="A53:E53"/>
    <mergeCell ref="A61:E61"/>
    <mergeCell ref="A54:F54"/>
    <mergeCell ref="A58:E58"/>
    <mergeCell ref="A59:E59"/>
    <mergeCell ref="A60:E60"/>
    <mergeCell ref="A68:E68"/>
    <mergeCell ref="A69:E69"/>
    <mergeCell ref="A64:E64"/>
    <mergeCell ref="A65:E65"/>
    <mergeCell ref="A62:E62"/>
  </mergeCells>
  <printOptions gridLines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&amp;Rzałączni nr 1 do zapytania ofertowego ZDM-PZ.342.29.2026.1</oddHead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Kosztorys</vt:lpstr>
      <vt:lpstr>Kosztorys!Obszar_wydruku</vt:lpstr>
      <vt:lpstr>Kosztorys!Tytuły_wydruku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2026-08-06T07:49:38Z</dcterms:modified>
</cp:coreProperties>
</file>