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spychala\Desktop\"/>
    </mc:Choice>
  </mc:AlternateContent>
  <xr:revisionPtr revIDLastSave="0" documentId="13_ncr:1_{347D8F98-7AC2-46F0-9BEB-3F23CE269565}" xr6:coauthVersionLast="47" xr6:coauthVersionMax="47" xr10:uidLastSave="{00000000-0000-0000-0000-000000000000}"/>
  <bookViews>
    <workbookView xWindow="-120" yWindow="-18120" windowWidth="29040" windowHeight="17520" tabRatio="500" xr2:uid="{00000000-000D-0000-FFFF-FFFF00000000}"/>
  </bookViews>
  <sheets>
    <sheet name="KO" sheetId="16" r:id="rId1"/>
    <sheet name="Przedmiar" sheetId="3" r:id="rId2"/>
    <sheet name="Majakowskiego - KI" sheetId="4" state="hidden" r:id="rId3"/>
    <sheet name="Majakowskiego - KO" sheetId="5" state="hidden" r:id="rId4"/>
    <sheet name="Majakowskiego - Przedmiar" sheetId="6" state="hidden" r:id="rId5"/>
    <sheet name="Okólna - KI" sheetId="7" state="hidden" r:id="rId6"/>
    <sheet name="Okólna - KO" sheetId="8" state="hidden" r:id="rId7"/>
    <sheet name="Okólna - Przedmiar" sheetId="9" state="hidden" r:id="rId8"/>
    <sheet name="Radziwoja - KI" sheetId="10" state="hidden" r:id="rId9"/>
    <sheet name="Radziwoja - KO" sheetId="11" state="hidden" r:id="rId10"/>
    <sheet name="Radziwoja - Przedmiar" sheetId="12" state="hidden" r:id="rId11"/>
    <sheet name="Słupska - KI" sheetId="13" state="hidden" r:id="rId12"/>
    <sheet name="Słupska - KO" sheetId="14" state="hidden" r:id="rId13"/>
    <sheet name="Słupska - Przedmiar" sheetId="15" state="hidden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6" i="16" l="1"/>
  <c r="F15" i="16"/>
  <c r="F14" i="16"/>
  <c r="F11" i="16"/>
  <c r="F10" i="16"/>
  <c r="F9" i="16"/>
  <c r="F8" i="16"/>
  <c r="F7" i="16"/>
  <c r="F6" i="16"/>
  <c r="F17" i="16" l="1"/>
  <c r="F12" i="16"/>
  <c r="F18" i="16"/>
  <c r="F19" i="16" s="1"/>
  <c r="F22" i="14" l="1"/>
  <c r="F21" i="14"/>
  <c r="F20" i="14"/>
  <c r="F17" i="14"/>
  <c r="F16" i="14"/>
  <c r="F15" i="14"/>
  <c r="F12" i="14"/>
  <c r="F11" i="14"/>
  <c r="F10" i="14"/>
  <c r="F9" i="14"/>
  <c r="F8" i="14"/>
  <c r="F7" i="14"/>
  <c r="F6" i="14"/>
  <c r="F22" i="13"/>
  <c r="F21" i="13"/>
  <c r="F20" i="13"/>
  <c r="F17" i="13"/>
  <c r="F16" i="13"/>
  <c r="F15" i="13"/>
  <c r="F12" i="13"/>
  <c r="F11" i="13"/>
  <c r="F10" i="13"/>
  <c r="F9" i="13"/>
  <c r="F8" i="13"/>
  <c r="F7" i="13"/>
  <c r="F6" i="13"/>
  <c r="F18" i="11"/>
  <c r="F17" i="11"/>
  <c r="F14" i="11"/>
  <c r="F15" i="11" s="1"/>
  <c r="F11" i="11"/>
  <c r="F10" i="11"/>
  <c r="F9" i="11"/>
  <c r="F8" i="11"/>
  <c r="F7" i="11"/>
  <c r="F6" i="11"/>
  <c r="F18" i="10"/>
  <c r="F17" i="10"/>
  <c r="F14" i="10"/>
  <c r="F15" i="10" s="1"/>
  <c r="F11" i="10"/>
  <c r="F10" i="10"/>
  <c r="F9" i="10"/>
  <c r="F8" i="10"/>
  <c r="F7" i="10"/>
  <c r="F6" i="10"/>
  <c r="F22" i="8"/>
  <c r="F21" i="8"/>
  <c r="F20" i="8"/>
  <c r="F19" i="8"/>
  <c r="F18" i="8"/>
  <c r="F15" i="8"/>
  <c r="F16" i="8" s="1"/>
  <c r="F12" i="8"/>
  <c r="F11" i="8"/>
  <c r="F10" i="8"/>
  <c r="F9" i="8"/>
  <c r="F8" i="8"/>
  <c r="F7" i="8"/>
  <c r="F6" i="8"/>
  <c r="F22" i="7"/>
  <c r="F21" i="7"/>
  <c r="F20" i="7"/>
  <c r="F19" i="7"/>
  <c r="F18" i="7"/>
  <c r="F15" i="7"/>
  <c r="F16" i="7" s="1"/>
  <c r="F12" i="7"/>
  <c r="F11" i="7"/>
  <c r="F10" i="7"/>
  <c r="F9" i="7"/>
  <c r="F8" i="7"/>
  <c r="F7" i="7"/>
  <c r="F6" i="7"/>
  <c r="F15" i="5"/>
  <c r="F14" i="5"/>
  <c r="F11" i="5"/>
  <c r="F12" i="5" s="1"/>
  <c r="F8" i="5"/>
  <c r="F7" i="5"/>
  <c r="F6" i="5"/>
  <c r="F15" i="4"/>
  <c r="F14" i="4"/>
  <c r="F16" i="4" s="1"/>
  <c r="F11" i="4"/>
  <c r="F12" i="4" s="1"/>
  <c r="F8" i="4"/>
  <c r="F7" i="4"/>
  <c r="F6" i="4"/>
  <c r="F18" i="14" l="1"/>
  <c r="F12" i="10"/>
  <c r="F19" i="11"/>
  <c r="F18" i="13"/>
  <c r="F13" i="7"/>
  <c r="F23" i="8"/>
  <c r="F16" i="5"/>
  <c r="F23" i="13"/>
  <c r="F12" i="11"/>
  <c r="F13" i="14"/>
  <c r="F13" i="8"/>
  <c r="F23" i="14"/>
  <c r="F9" i="5"/>
  <c r="F23" i="7"/>
  <c r="F13" i="13"/>
  <c r="F9" i="4"/>
  <c r="F17" i="4" s="1"/>
  <c r="F18" i="4" s="1"/>
  <c r="F19" i="10"/>
  <c r="F24" i="8" l="1"/>
  <c r="F25" i="8" s="1"/>
  <c r="F20" i="10"/>
  <c r="F21" i="10" s="1"/>
  <c r="F24" i="14"/>
  <c r="F25" i="14" s="1"/>
  <c r="F17" i="5"/>
  <c r="F18" i="5" s="1"/>
  <c r="F24" i="7"/>
  <c r="F25" i="7" s="1"/>
  <c r="F24" i="13"/>
  <c r="F25" i="13" s="1"/>
  <c r="F20" i="11"/>
  <c r="F21" i="11" s="1"/>
</calcChain>
</file>

<file path=xl/sharedStrings.xml><?xml version="1.0" encoding="utf-8"?>
<sst xmlns="http://schemas.openxmlformats.org/spreadsheetml/2006/main" count="662" uniqueCount="71">
  <si>
    <t>Kosztorys inwestorski</t>
  </si>
  <si>
    <t>lp.</t>
  </si>
  <si>
    <t>opis</t>
  </si>
  <si>
    <t>j.m.</t>
  </si>
  <si>
    <t>ilość</t>
  </si>
  <si>
    <t>cena jedn.</t>
  </si>
  <si>
    <t>wartość ogółem</t>
  </si>
  <si>
    <t>Dział 1</t>
  </si>
  <si>
    <t>Oznakowanie pionowe</t>
  </si>
  <si>
    <t>1.1</t>
  </si>
  <si>
    <t>Znaki typowe (A,B,C,D) rozm. Średnie</t>
  </si>
  <si>
    <t>szt</t>
  </si>
  <si>
    <t>1.2</t>
  </si>
  <si>
    <t>Znaki typowe (A,B,C,D) rozm. Mini</t>
  </si>
  <si>
    <t>1.3</t>
  </si>
  <si>
    <t>Tabliczki podznakowe typowe</t>
  </si>
  <si>
    <t>1.4</t>
  </si>
  <si>
    <t xml:space="preserve">Słupki do znaków - montaż stały </t>
  </si>
  <si>
    <t>1.5</t>
  </si>
  <si>
    <t xml:space="preserve">Demontaż instniejących słupków do znaków </t>
  </si>
  <si>
    <t>1.6</t>
  </si>
  <si>
    <t>Demontaż istniejących znaków (bez słupków)</t>
  </si>
  <si>
    <t>Razem dział 1</t>
  </si>
  <si>
    <t>Dział 2</t>
  </si>
  <si>
    <t>Oznakowanie poziome</t>
  </si>
  <si>
    <t>2.1</t>
  </si>
  <si>
    <t>m2</t>
  </si>
  <si>
    <t>2.2</t>
  </si>
  <si>
    <t>Razem dział 2</t>
  </si>
  <si>
    <t>Dział 3</t>
  </si>
  <si>
    <t>3.1</t>
  </si>
  <si>
    <t>U-24</t>
  </si>
  <si>
    <t>szt.</t>
  </si>
  <si>
    <t>3.2</t>
  </si>
  <si>
    <t xml:space="preserve">Progi wyspowe (prefabryk.) </t>
  </si>
  <si>
    <t>3.3</t>
  </si>
  <si>
    <t>Punktowy Element Odblaskowy POE</t>
  </si>
  <si>
    <t>Razem dział 3</t>
  </si>
  <si>
    <t>Wartość ogółem (netto)</t>
  </si>
  <si>
    <t>Wartość ogółem (brutto)</t>
  </si>
  <si>
    <t>Kosztorys Ofertowy</t>
  </si>
  <si>
    <t>Przedmiar</t>
  </si>
  <si>
    <t>Zadanie:</t>
  </si>
  <si>
    <t>Zmiana organizacji ruchu na ul. Majakowskiego</t>
  </si>
  <si>
    <t>grubowarstwowe masą chemoutwardzalna biała</t>
  </si>
  <si>
    <t>Urzadzenia brd</t>
  </si>
  <si>
    <t>Liniowy próg zwalniający listwowy U-16a</t>
  </si>
  <si>
    <t>Zmiana organizacji ruchu na ul. Okólna</t>
  </si>
  <si>
    <t>znaki D-48</t>
  </si>
  <si>
    <t>Tabliczki nie podlegające zatwierdzeniu (zgodnie z projektem)</t>
  </si>
  <si>
    <t>1.7</t>
  </si>
  <si>
    <t>słupki blokujące sztywne (montaż stały) U-12c</t>
  </si>
  <si>
    <t>3.4</t>
  </si>
  <si>
    <t>Kotwy do szybkiego montażu / demontażu słupków sztywnych  (montaż stały) U-12c</t>
  </si>
  <si>
    <t>3.5</t>
  </si>
  <si>
    <t>Lustro drogowe U-18b</t>
  </si>
  <si>
    <t>Kosztorys ofertowy</t>
  </si>
  <si>
    <t>Zmiana organizacji ruchu na ul. Radziwoja</t>
  </si>
  <si>
    <t xml:space="preserve">Wysięgniki do znaków - montaż stały </t>
  </si>
  <si>
    <t>Zmiana organizacji ruchu na ul. Słupska Smochowice</t>
  </si>
  <si>
    <t>Znaki F-6</t>
  </si>
  <si>
    <t>usuwanie istniejącego oznakowania WaterJet</t>
  </si>
  <si>
    <t>2.3</t>
  </si>
  <si>
    <t xml:space="preserve">wypełnianie ubytków po usuwaniu oznakowania na jezdni masą chemoutwardzalną </t>
  </si>
  <si>
    <t>Demontaż istniejących słupków do znaków</t>
  </si>
  <si>
    <t>Demontaż istniejących tabliczek podznakowych</t>
  </si>
  <si>
    <t>2.4</t>
  </si>
  <si>
    <t>wypełnianie ubytków po usuwaniu oznakowania na jezdni masą chemoutwardzalną czarną</t>
  </si>
  <si>
    <t>grubowarstwowa masa chemoutwardzalna biała - sprayplastic</t>
  </si>
  <si>
    <t>Przeniesienie znaków na nowy słupek</t>
  </si>
  <si>
    <t>Zmiana organizacji ruchu na Elbląskiej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</si>
</sst>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5]dd\-mmm"/>
    <numFmt numFmtId="165" formatCode="#,##0.00&quot; zł&quot;"/>
    <numFmt numFmtId="166" formatCode="0.0"/>
  </numFmts>
  <fonts count="6" x14ac:knownFonts="1"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color rgb="FF000000"/>
      <name val="Calibri"/>
      <family val="2"/>
      <charset val="238"/>
    </font>
    <font>
      <sz val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right"/>
    </xf>
    <xf numFmtId="0" fontId="1" fillId="0" borderId="1" xfId="0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49" fontId="0" fillId="0" borderId="0" xfId="0" applyNumberFormat="1"/>
    <xf numFmtId="49" fontId="0" fillId="0" borderId="1" xfId="0" applyNumberForma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BE2E7-2F47-4FD6-9E51-DD7DAAA45D31}">
  <dimension ref="A1:F24"/>
  <sheetViews>
    <sheetView tabSelected="1" workbookViewId="0">
      <selection activeCell="F21" sqref="A1:F21"/>
    </sheetView>
  </sheetViews>
  <sheetFormatPr defaultRowHeight="14.4" x14ac:dyDescent="0.3"/>
  <cols>
    <col min="1" max="1" width="8.5546875" customWidth="1"/>
    <col min="2" max="2" width="81.6640625" customWidth="1"/>
    <col min="3" max="3" width="6.33203125" customWidth="1"/>
    <col min="4" max="4" width="7.5546875" customWidth="1"/>
    <col min="5" max="5" width="30" customWidth="1"/>
    <col min="6" max="6" width="16.6640625" customWidth="1"/>
  </cols>
  <sheetData>
    <row r="1" spans="1:6" ht="15.6" x14ac:dyDescent="0.3">
      <c r="A1" s="23"/>
      <c r="B1" s="1" t="s">
        <v>56</v>
      </c>
    </row>
    <row r="2" spans="1:6" x14ac:dyDescent="0.3">
      <c r="A2" t="s">
        <v>42</v>
      </c>
      <c r="B2" t="s">
        <v>70</v>
      </c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24" t="s">
        <v>9</v>
      </c>
      <c r="B6" s="11" t="s">
        <v>10</v>
      </c>
      <c r="C6" s="11" t="s">
        <v>11</v>
      </c>
      <c r="D6" s="11">
        <v>4</v>
      </c>
      <c r="E6" s="13"/>
      <c r="F6" s="32">
        <f t="shared" ref="F6:F11" si="0">PRODUCT(D6*E6)</f>
        <v>0</v>
      </c>
    </row>
    <row r="7" spans="1:6" x14ac:dyDescent="0.3">
      <c r="A7" s="24" t="s">
        <v>12</v>
      </c>
      <c r="B7" s="11" t="s">
        <v>17</v>
      </c>
      <c r="C7" s="11" t="s">
        <v>11</v>
      </c>
      <c r="D7" s="11">
        <v>5</v>
      </c>
      <c r="E7" s="13"/>
      <c r="F7" s="32">
        <f t="shared" si="0"/>
        <v>0</v>
      </c>
    </row>
    <row r="8" spans="1:6" x14ac:dyDescent="0.3">
      <c r="A8" s="24" t="s">
        <v>14</v>
      </c>
      <c r="B8" s="11" t="s">
        <v>21</v>
      </c>
      <c r="C8" s="11" t="s">
        <v>11</v>
      </c>
      <c r="D8" s="11">
        <v>2</v>
      </c>
      <c r="E8" s="13"/>
      <c r="F8" s="32">
        <f t="shared" si="0"/>
        <v>0</v>
      </c>
    </row>
    <row r="9" spans="1:6" x14ac:dyDescent="0.3">
      <c r="A9" s="24" t="s">
        <v>16</v>
      </c>
      <c r="B9" s="11" t="s">
        <v>65</v>
      </c>
      <c r="C9" s="11" t="s">
        <v>11</v>
      </c>
      <c r="D9" s="11">
        <v>2</v>
      </c>
      <c r="E9" s="13"/>
      <c r="F9" s="32">
        <f t="shared" si="0"/>
        <v>0</v>
      </c>
    </row>
    <row r="10" spans="1:6" x14ac:dyDescent="0.3">
      <c r="A10" s="24" t="s">
        <v>18</v>
      </c>
      <c r="B10" s="11" t="s">
        <v>64</v>
      </c>
      <c r="C10" s="11" t="s">
        <v>11</v>
      </c>
      <c r="D10" s="11">
        <v>2</v>
      </c>
      <c r="E10" s="13"/>
      <c r="F10" s="32">
        <f t="shared" si="0"/>
        <v>0</v>
      </c>
    </row>
    <row r="11" spans="1:6" x14ac:dyDescent="0.3">
      <c r="A11" s="24" t="s">
        <v>20</v>
      </c>
      <c r="B11" s="11" t="s">
        <v>69</v>
      </c>
      <c r="C11" s="11" t="s">
        <v>11</v>
      </c>
      <c r="D11" s="11">
        <v>2</v>
      </c>
      <c r="E11" s="13"/>
      <c r="F11" s="32">
        <f t="shared" si="0"/>
        <v>0</v>
      </c>
    </row>
    <row r="12" spans="1:6" ht="15.6" x14ac:dyDescent="0.3">
      <c r="A12" s="29"/>
      <c r="E12" s="30" t="s">
        <v>22</v>
      </c>
      <c r="F12" s="31">
        <f>SUM(F6:F11)</f>
        <v>0</v>
      </c>
    </row>
    <row r="13" spans="1:6" x14ac:dyDescent="0.3">
      <c r="A13" s="26" t="s">
        <v>23</v>
      </c>
      <c r="B13" s="26" t="s">
        <v>24</v>
      </c>
      <c r="C13" s="26"/>
      <c r="D13" s="26"/>
      <c r="E13" s="26"/>
      <c r="F13" s="26"/>
    </row>
    <row r="14" spans="1:6" x14ac:dyDescent="0.3">
      <c r="A14" s="24" t="s">
        <v>25</v>
      </c>
      <c r="B14" s="11" t="s">
        <v>68</v>
      </c>
      <c r="C14" s="12" t="s">
        <v>26</v>
      </c>
      <c r="D14" s="13">
        <v>30</v>
      </c>
      <c r="E14" s="13"/>
      <c r="F14" s="32">
        <f t="shared" ref="F14:F16" si="1">PRODUCT(D14*E14)</f>
        <v>0</v>
      </c>
    </row>
    <row r="15" spans="1:6" x14ac:dyDescent="0.3">
      <c r="A15" s="24" t="s">
        <v>62</v>
      </c>
      <c r="B15" s="11" t="s">
        <v>61</v>
      </c>
      <c r="C15" s="12" t="s">
        <v>26</v>
      </c>
      <c r="D15" s="13">
        <v>2</v>
      </c>
      <c r="E15" s="13"/>
      <c r="F15" s="32">
        <f t="shared" si="1"/>
        <v>0</v>
      </c>
    </row>
    <row r="16" spans="1:6" x14ac:dyDescent="0.3">
      <c r="A16" s="24" t="s">
        <v>66</v>
      </c>
      <c r="B16" s="11" t="s">
        <v>67</v>
      </c>
      <c r="C16" s="12" t="s">
        <v>26</v>
      </c>
      <c r="D16" s="13">
        <v>2</v>
      </c>
      <c r="E16" s="13"/>
      <c r="F16" s="32">
        <f t="shared" si="1"/>
        <v>0</v>
      </c>
    </row>
    <row r="17" spans="1:6" ht="15.6" x14ac:dyDescent="0.3">
      <c r="A17" s="33"/>
      <c r="B17" s="11"/>
      <c r="C17" s="12"/>
      <c r="D17" s="13"/>
      <c r="E17" s="34"/>
      <c r="F17" s="25">
        <f>SUM(F14:F16)</f>
        <v>0</v>
      </c>
    </row>
    <row r="18" spans="1:6" ht="15.6" x14ac:dyDescent="0.3">
      <c r="E18" s="9" t="s">
        <v>38</v>
      </c>
      <c r="F18" s="27">
        <f>F12+F17</f>
        <v>0</v>
      </c>
    </row>
    <row r="19" spans="1:6" ht="18" x14ac:dyDescent="0.35">
      <c r="E19" s="18" t="s">
        <v>39</v>
      </c>
      <c r="F19" s="28">
        <f>F18*1.23</f>
        <v>0</v>
      </c>
    </row>
    <row r="20" spans="1:6" x14ac:dyDescent="0.3">
      <c r="A20" s="23"/>
    </row>
    <row r="21" spans="1:6" x14ac:dyDescent="0.3">
      <c r="A21" s="23"/>
    </row>
    <row r="22" spans="1:6" x14ac:dyDescent="0.3">
      <c r="A22" s="23"/>
    </row>
    <row r="23" spans="1:6" x14ac:dyDescent="0.3">
      <c r="A23" s="23"/>
    </row>
    <row r="24" spans="1:6" x14ac:dyDescent="0.3">
      <c r="A24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1"/>
  <sheetViews>
    <sheetView zoomScaleNormal="100" workbookViewId="0">
      <selection activeCell="N22" activeCellId="1" sqref="J19:J20 N22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/>
      <c r="F6" s="8">
        <f t="shared" ref="F6:F11" si="0"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/>
      <c r="F11" s="8">
        <f t="shared" si="0"/>
        <v>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/>
      <c r="F14" s="14">
        <f>PRODUCT(D14*E14)</f>
        <v>0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0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/>
      <c r="F17" s="8">
        <f>PRODUCT(D17*E17)</f>
        <v>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6"/>
      <c r="F18" s="8">
        <f>PRODUCT(D18*E18)</f>
        <v>0</v>
      </c>
    </row>
    <row r="19" spans="1:6" ht="15.6" x14ac:dyDescent="0.3">
      <c r="A19" s="6"/>
      <c r="E19" s="9" t="s">
        <v>37</v>
      </c>
      <c r="F19" s="10">
        <f>SUM(F17:F18)</f>
        <v>0</v>
      </c>
    </row>
    <row r="20" spans="1:6" ht="15.6" x14ac:dyDescent="0.3">
      <c r="E20" s="9" t="s">
        <v>38</v>
      </c>
      <c r="F20" s="10">
        <f>SUM(F12,F15,F19,)</f>
        <v>0</v>
      </c>
    </row>
    <row r="21" spans="1:6" ht="18" x14ac:dyDescent="0.35">
      <c r="E21" s="18" t="s">
        <v>39</v>
      </c>
      <c r="F21" s="20">
        <f>F20*1.23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9"/>
  <sheetViews>
    <sheetView zoomScaleNormal="100" workbookViewId="0">
      <selection activeCell="E33" activeCellId="1" sqref="J19:J20 E33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23</v>
      </c>
      <c r="B13" s="4" t="s">
        <v>24</v>
      </c>
      <c r="C13" s="4"/>
      <c r="D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</row>
    <row r="15" spans="1:6" x14ac:dyDescent="0.3">
      <c r="A15" s="5"/>
      <c r="B15" s="6"/>
      <c r="C15" s="6"/>
      <c r="D15" s="6"/>
    </row>
    <row r="16" spans="1:6" x14ac:dyDescent="0.3">
      <c r="A16" s="4" t="s">
        <v>29</v>
      </c>
      <c r="B16" s="4" t="s">
        <v>45</v>
      </c>
      <c r="C16" s="4"/>
      <c r="D16" s="4"/>
    </row>
    <row r="17" spans="1:4" x14ac:dyDescent="0.3">
      <c r="A17" s="6" t="s">
        <v>30</v>
      </c>
      <c r="B17" s="15" t="s">
        <v>51</v>
      </c>
      <c r="C17" s="16" t="s">
        <v>32</v>
      </c>
      <c r="D17" s="21">
        <v>34</v>
      </c>
    </row>
    <row r="18" spans="1:4" x14ac:dyDescent="0.3">
      <c r="A18" s="6" t="s">
        <v>33</v>
      </c>
      <c r="B18" s="6" t="s">
        <v>53</v>
      </c>
      <c r="C18" s="6" t="s">
        <v>11</v>
      </c>
      <c r="D18" s="6">
        <v>34</v>
      </c>
    </row>
    <row r="19" spans="1:4" x14ac:dyDescent="0.3">
      <c r="A19" s="6"/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5"/>
  <sheetViews>
    <sheetView zoomScaleNormal="100" workbookViewId="0">
      <selection activeCell="J12" activeCellId="1" sqref="J19:J20 J12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>
        <v>250</v>
      </c>
      <c r="F6" s="8">
        <f t="shared" ref="F6:F12" si="0">PRODUCT(D6*E6)</f>
        <v>8500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>
        <v>150</v>
      </c>
      <c r="F7" s="8">
        <f t="shared" si="0"/>
        <v>900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>
        <v>500</v>
      </c>
      <c r="F8" s="8">
        <f t="shared" si="0"/>
        <v>500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>
        <v>100</v>
      </c>
      <c r="F9" s="8">
        <f t="shared" si="0"/>
        <v>1000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>
        <v>230</v>
      </c>
      <c r="F10" s="8">
        <f t="shared" si="0"/>
        <v>5980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>
        <v>60</v>
      </c>
      <c r="F11" s="8">
        <f t="shared" si="0"/>
        <v>660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>
        <v>30</v>
      </c>
      <c r="F12" s="8">
        <f t="shared" si="0"/>
        <v>360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17900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7">
        <v>85</v>
      </c>
      <c r="F15" s="8">
        <f>PRODUCT(D15*E15)</f>
        <v>8454.1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7">
        <v>90</v>
      </c>
      <c r="F16" s="8">
        <f>PRODUCT(D16*E16)</f>
        <v>4005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7">
        <v>60</v>
      </c>
      <c r="F17" s="8">
        <f>PRODUCT(D17*E17)</f>
        <v>2670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15129.1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>
        <v>200</v>
      </c>
      <c r="F20" s="8">
        <f>PRODUCT(D20*E20)</f>
        <v>8400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>
        <v>4000</v>
      </c>
      <c r="F21" s="8">
        <f>PRODUCT(D21*E21)</f>
        <v>32000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SUM(F20:F21)</f>
        <v>40400</v>
      </c>
    </row>
    <row r="24" spans="1:6" ht="15.6" x14ac:dyDescent="0.3">
      <c r="E24" s="9" t="s">
        <v>38</v>
      </c>
      <c r="F24" s="10">
        <f>SUM(F13,F18,F23,)</f>
        <v>73429.100000000006</v>
      </c>
    </row>
    <row r="25" spans="1:6" ht="18" x14ac:dyDescent="0.35">
      <c r="E25" s="18" t="s">
        <v>39</v>
      </c>
      <c r="F25" s="20">
        <f>F24*1.23</f>
        <v>90317.793000000005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5"/>
  <sheetViews>
    <sheetView zoomScaleNormal="100" workbookViewId="0">
      <selection activeCell="I11" activeCellId="1" sqref="J19:J20 I1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  <c r="E15" s="6"/>
      <c r="F15" s="8">
        <f>PRODUCT(D15*E15)</f>
        <v>0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  <c r="E16" s="6"/>
      <c r="F16" s="8">
        <f>PRODUCT(D16*E16)</f>
        <v>0</v>
      </c>
    </row>
    <row r="17" spans="1:6" x14ac:dyDescent="0.3">
      <c r="A17" s="5" t="s">
        <v>62</v>
      </c>
      <c r="B17" s="6" t="s">
        <v>63</v>
      </c>
      <c r="C17" s="6" t="s">
        <v>26</v>
      </c>
      <c r="D17" s="6">
        <v>44.5</v>
      </c>
      <c r="E17" s="6"/>
      <c r="F17" s="8">
        <f>PRODUCT(D17*E17)</f>
        <v>0</v>
      </c>
    </row>
    <row r="18" spans="1:6" ht="15.6" x14ac:dyDescent="0.3">
      <c r="A18" s="5"/>
      <c r="B18" s="6"/>
      <c r="C18" s="6"/>
      <c r="D18" s="6"/>
      <c r="E18" s="9" t="s">
        <v>28</v>
      </c>
      <c r="F18" s="10">
        <f>SUM(F15:F17)</f>
        <v>0</v>
      </c>
    </row>
    <row r="19" spans="1:6" x14ac:dyDescent="0.3">
      <c r="A19" s="4" t="s">
        <v>29</v>
      </c>
      <c r="B19" s="4" t="s">
        <v>45</v>
      </c>
      <c r="C19" s="4"/>
      <c r="D19" s="4"/>
      <c r="E19" s="4"/>
      <c r="F19" s="4"/>
    </row>
    <row r="20" spans="1:6" x14ac:dyDescent="0.3">
      <c r="A20" s="6" t="s">
        <v>30</v>
      </c>
      <c r="B20" s="17" t="s">
        <v>31</v>
      </c>
      <c r="C20" s="17" t="s">
        <v>32</v>
      </c>
      <c r="D20" s="22">
        <v>42</v>
      </c>
      <c r="E20" s="17"/>
      <c r="F20" s="8">
        <f>PRODUCT(D20*E20)</f>
        <v>0</v>
      </c>
    </row>
    <row r="21" spans="1:6" x14ac:dyDescent="0.3">
      <c r="A21" s="6" t="s">
        <v>33</v>
      </c>
      <c r="B21" s="17" t="s">
        <v>34</v>
      </c>
      <c r="C21" s="17" t="s">
        <v>11</v>
      </c>
      <c r="D21" s="22">
        <v>8</v>
      </c>
      <c r="E21" s="17"/>
      <c r="F21" s="8">
        <f>PRODUCT(D21*E21)</f>
        <v>0</v>
      </c>
    </row>
    <row r="22" spans="1:6" x14ac:dyDescent="0.3">
      <c r="A22" s="6" t="s">
        <v>35</v>
      </c>
      <c r="B22" s="6" t="s">
        <v>55</v>
      </c>
      <c r="C22" s="6" t="s">
        <v>11</v>
      </c>
      <c r="D22" s="1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SUM(F20:F21)</f>
        <v>0</v>
      </c>
    </row>
    <row r="24" spans="1:6" ht="15.6" x14ac:dyDescent="0.3">
      <c r="E24" s="9" t="s">
        <v>38</v>
      </c>
      <c r="F24" s="10">
        <f>SUM(F13,F18,F23,)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2"/>
  <sheetViews>
    <sheetView zoomScaleNormal="100" workbookViewId="0">
      <selection activeCell="G21" activeCellId="1" sqref="J19:J20 G21"/>
    </sheetView>
  </sheetViews>
  <sheetFormatPr defaultColWidth="8.6640625" defaultRowHeight="14.4" x14ac:dyDescent="0.3"/>
  <cols>
    <col min="1" max="1" width="8.5546875" customWidth="1"/>
    <col min="2" max="2" width="77.33203125" customWidth="1"/>
    <col min="3" max="3" width="4.6640625" customWidth="1"/>
    <col min="4" max="4" width="8" customWidth="1"/>
    <col min="5" max="5" width="30" customWidth="1"/>
    <col min="6" max="6" width="16.55468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59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34</v>
      </c>
    </row>
    <row r="7" spans="1:6" x14ac:dyDescent="0.3">
      <c r="A7" s="5" t="s">
        <v>12</v>
      </c>
      <c r="B7" s="6" t="s">
        <v>13</v>
      </c>
      <c r="C7" s="6" t="s">
        <v>11</v>
      </c>
      <c r="D7" s="6">
        <v>6</v>
      </c>
    </row>
    <row r="8" spans="1:6" x14ac:dyDescent="0.3">
      <c r="A8" s="5" t="s">
        <v>14</v>
      </c>
      <c r="B8" s="6" t="s">
        <v>60</v>
      </c>
      <c r="C8" s="6" t="s">
        <v>11</v>
      </c>
      <c r="D8" s="6">
        <v>1</v>
      </c>
    </row>
    <row r="9" spans="1:6" x14ac:dyDescent="0.3">
      <c r="A9" s="5" t="s">
        <v>16</v>
      </c>
      <c r="B9" s="6" t="s">
        <v>15</v>
      </c>
      <c r="C9" s="6" t="s">
        <v>11</v>
      </c>
      <c r="D9" s="6">
        <v>10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26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11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12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99.46</v>
      </c>
    </row>
    <row r="16" spans="1:6" x14ac:dyDescent="0.3">
      <c r="A16" s="5" t="s">
        <v>27</v>
      </c>
      <c r="B16" s="6" t="s">
        <v>61</v>
      </c>
      <c r="C16" s="6" t="s">
        <v>26</v>
      </c>
      <c r="D16" s="6">
        <v>44.5</v>
      </c>
    </row>
    <row r="17" spans="1:4" x14ac:dyDescent="0.3">
      <c r="A17" s="5" t="s">
        <v>62</v>
      </c>
      <c r="B17" s="6" t="s">
        <v>63</v>
      </c>
      <c r="C17" s="6" t="s">
        <v>26</v>
      </c>
      <c r="D17" s="6">
        <v>44.5</v>
      </c>
    </row>
    <row r="18" spans="1:4" x14ac:dyDescent="0.3">
      <c r="A18" s="5"/>
      <c r="B18" s="6"/>
      <c r="C18" s="6"/>
      <c r="D18" s="6"/>
    </row>
    <row r="19" spans="1:4" x14ac:dyDescent="0.3">
      <c r="A19" s="4" t="s">
        <v>29</v>
      </c>
      <c r="B19" s="4" t="s">
        <v>45</v>
      </c>
      <c r="C19" s="4"/>
      <c r="D19" s="4"/>
    </row>
    <row r="20" spans="1:4" x14ac:dyDescent="0.3">
      <c r="A20" s="6" t="s">
        <v>30</v>
      </c>
      <c r="B20" s="17" t="s">
        <v>31</v>
      </c>
      <c r="C20" s="17" t="s">
        <v>32</v>
      </c>
      <c r="D20" s="22">
        <v>42</v>
      </c>
    </row>
    <row r="21" spans="1:4" x14ac:dyDescent="0.3">
      <c r="A21" s="6" t="s">
        <v>33</v>
      </c>
      <c r="B21" s="17" t="s">
        <v>34</v>
      </c>
      <c r="C21" s="17" t="s">
        <v>11</v>
      </c>
      <c r="D21" s="22">
        <v>8</v>
      </c>
    </row>
    <row r="22" spans="1:4" x14ac:dyDescent="0.3">
      <c r="A22" s="6" t="s">
        <v>35</v>
      </c>
      <c r="B22" s="6" t="s">
        <v>55</v>
      </c>
      <c r="C22" s="6" t="s">
        <v>11</v>
      </c>
      <c r="D22" s="1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5"/>
  <sheetViews>
    <sheetView zoomScaleNormal="100" workbookViewId="0">
      <selection activeCell="B23" sqref="B23"/>
    </sheetView>
  </sheetViews>
  <sheetFormatPr defaultColWidth="8.6640625" defaultRowHeight="14.4" x14ac:dyDescent="0.3"/>
  <cols>
    <col min="1" max="1" width="8.5546875" style="23" customWidth="1"/>
    <col min="2" max="2" width="82" customWidth="1"/>
    <col min="3" max="3" width="6.88671875" customWidth="1"/>
    <col min="4" max="4" width="8.88671875" customWidth="1"/>
    <col min="996" max="997" width="11.5546875" customWidth="1"/>
    <col min="1004" max="1007" width="11.5546875" customWidth="1"/>
  </cols>
  <sheetData>
    <row r="1" spans="1:4" ht="15.6" x14ac:dyDescent="0.3">
      <c r="B1" s="1" t="s">
        <v>56</v>
      </c>
    </row>
    <row r="2" spans="1:4" x14ac:dyDescent="0.3">
      <c r="A2" t="s">
        <v>42</v>
      </c>
      <c r="B2" t="s">
        <v>70</v>
      </c>
    </row>
    <row r="3" spans="1:4" x14ac:dyDescent="0.3">
      <c r="A3"/>
      <c r="B3" s="2"/>
      <c r="C3" s="2"/>
      <c r="D3" s="2"/>
    </row>
    <row r="4" spans="1:4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4" x14ac:dyDescent="0.3">
      <c r="A5" s="19" t="s">
        <v>7</v>
      </c>
      <c r="B5" s="19" t="s">
        <v>8</v>
      </c>
      <c r="C5" s="19"/>
      <c r="D5" s="19"/>
    </row>
    <row r="6" spans="1:4" x14ac:dyDescent="0.3">
      <c r="A6" s="24" t="s">
        <v>9</v>
      </c>
      <c r="B6" s="11" t="s">
        <v>10</v>
      </c>
      <c r="C6" s="11" t="s">
        <v>11</v>
      </c>
      <c r="D6" s="11">
        <v>4</v>
      </c>
    </row>
    <row r="7" spans="1:4" x14ac:dyDescent="0.3">
      <c r="A7" s="24" t="s">
        <v>12</v>
      </c>
      <c r="B7" s="11" t="s">
        <v>17</v>
      </c>
      <c r="C7" s="11" t="s">
        <v>11</v>
      </c>
      <c r="D7" s="11">
        <v>5</v>
      </c>
    </row>
    <row r="8" spans="1:4" x14ac:dyDescent="0.3">
      <c r="A8" s="24" t="s">
        <v>14</v>
      </c>
      <c r="B8" s="11" t="s">
        <v>21</v>
      </c>
      <c r="C8" s="11" t="s">
        <v>11</v>
      </c>
      <c r="D8" s="11">
        <v>2</v>
      </c>
    </row>
    <row r="9" spans="1:4" x14ac:dyDescent="0.3">
      <c r="A9" s="24" t="s">
        <v>16</v>
      </c>
      <c r="B9" s="11" t="s">
        <v>65</v>
      </c>
      <c r="C9" s="11" t="s">
        <v>11</v>
      </c>
      <c r="D9" s="11">
        <v>2</v>
      </c>
    </row>
    <row r="10" spans="1:4" x14ac:dyDescent="0.3">
      <c r="A10" s="24" t="s">
        <v>18</v>
      </c>
      <c r="B10" s="11" t="s">
        <v>64</v>
      </c>
      <c r="C10" s="11" t="s">
        <v>11</v>
      </c>
      <c r="D10" s="11">
        <v>2</v>
      </c>
    </row>
    <row r="11" spans="1:4" x14ac:dyDescent="0.3">
      <c r="A11" s="24" t="s">
        <v>20</v>
      </c>
      <c r="B11" s="11" t="s">
        <v>69</v>
      </c>
      <c r="C11" s="11" t="s">
        <v>11</v>
      </c>
      <c r="D11" s="11">
        <v>2</v>
      </c>
    </row>
    <row r="12" spans="1:4" x14ac:dyDescent="0.3">
      <c r="A12" s="29"/>
    </row>
    <row r="13" spans="1:4" x14ac:dyDescent="0.3">
      <c r="A13" s="26" t="s">
        <v>23</v>
      </c>
      <c r="B13" s="26" t="s">
        <v>24</v>
      </c>
      <c r="C13" s="26"/>
      <c r="D13" s="26"/>
    </row>
    <row r="14" spans="1:4" x14ac:dyDescent="0.3">
      <c r="A14" s="24" t="s">
        <v>25</v>
      </c>
      <c r="B14" s="11" t="s">
        <v>68</v>
      </c>
      <c r="C14" s="12" t="s">
        <v>26</v>
      </c>
      <c r="D14" s="13">
        <v>30</v>
      </c>
    </row>
    <row r="15" spans="1:4" x14ac:dyDescent="0.3">
      <c r="A15" s="24" t="s">
        <v>27</v>
      </c>
      <c r="B15" s="11" t="s">
        <v>61</v>
      </c>
      <c r="C15" s="12" t="s">
        <v>26</v>
      </c>
      <c r="D15" s="13">
        <v>2</v>
      </c>
    </row>
    <row r="16" spans="1:4" x14ac:dyDescent="0.3">
      <c r="A16" s="24" t="s">
        <v>62</v>
      </c>
      <c r="B16" s="11" t="s">
        <v>67</v>
      </c>
      <c r="C16" s="12" t="s">
        <v>26</v>
      </c>
      <c r="D16" s="13">
        <v>2</v>
      </c>
    </row>
    <row r="17" spans="1:4" x14ac:dyDescent="0.3">
      <c r="A17" s="33"/>
      <c r="B17" s="11"/>
      <c r="C17" s="12"/>
      <c r="D17" s="13"/>
    </row>
    <row r="18" spans="1:4" x14ac:dyDescent="0.3">
      <c r="A18"/>
    </row>
    <row r="19" spans="1:4" x14ac:dyDescent="0.3">
      <c r="A19"/>
    </row>
    <row r="20" spans="1:4" x14ac:dyDescent="0.3">
      <c r="A20"/>
    </row>
    <row r="21" spans="1:4" x14ac:dyDescent="0.3">
      <c r="A21"/>
    </row>
    <row r="22" spans="1:4" x14ac:dyDescent="0.3">
      <c r="A22"/>
    </row>
    <row r="23" spans="1:4" x14ac:dyDescent="0.3">
      <c r="A23"/>
    </row>
    <row r="24" spans="1:4" x14ac:dyDescent="0.3">
      <c r="A24"/>
    </row>
    <row r="25" spans="1:4" x14ac:dyDescent="0.3">
      <c r="A25"/>
    </row>
  </sheetData>
  <phoneticPr fontId="5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16" zoomScaleNormal="100" workbookViewId="0">
      <selection activeCell="B24" activeCellId="1" sqref="J19:J20 B24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>
        <v>250</v>
      </c>
      <c r="F6" s="8">
        <f>PRODUCT(D6*E6)</f>
        <v>500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>PRODUCT(D7*E7)</f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>
        <v>230</v>
      </c>
      <c r="F8" s="8">
        <f>PRODUCT(D8*E8)</f>
        <v>460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1160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>
        <v>85</v>
      </c>
      <c r="F11" s="14">
        <f>PRODUCT(D11*E11)</f>
        <v>158.1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158.1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3">
        <v>6000</v>
      </c>
      <c r="F14" s="14">
        <f>PRODUCT(D14*E14)</f>
        <v>6000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3">
        <v>200</v>
      </c>
      <c r="F15" s="14">
        <f>PRODUCT(D15*E15)</f>
        <v>1600</v>
      </c>
    </row>
    <row r="16" spans="1:6" ht="15.6" x14ac:dyDescent="0.3">
      <c r="E16" s="9" t="s">
        <v>37</v>
      </c>
      <c r="F16" s="10">
        <f>SUM(F14:F15)</f>
        <v>7600</v>
      </c>
    </row>
    <row r="17" spans="5:6" ht="15.6" x14ac:dyDescent="0.3">
      <c r="E17" s="9" t="s">
        <v>38</v>
      </c>
      <c r="F17" s="10">
        <f>SUM(F9,F12,F16,)</f>
        <v>8918.1</v>
      </c>
    </row>
    <row r="18" spans="5:6" ht="18" x14ac:dyDescent="0.35">
      <c r="E18" s="18" t="s">
        <v>39</v>
      </c>
      <c r="F18" s="20">
        <f>F17*1.23</f>
        <v>10969.263000000001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zoomScaleNormal="100" workbookViewId="0">
      <selection activeCell="K15" activeCellId="1" sqref="J19:J20 K15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40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  <c r="E6" s="7"/>
      <c r="F6" s="8">
        <f>PRODUCT(D6*E6)</f>
        <v>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/>
      <c r="F7" s="8">
        <f>PRODUCT(D7*E7)</f>
        <v>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  <c r="E8" s="7"/>
      <c r="F8" s="8">
        <f>PRODUCT(D8*E8)</f>
        <v>0</v>
      </c>
    </row>
    <row r="9" spans="1:6" ht="15.6" x14ac:dyDescent="0.3">
      <c r="A9" s="5"/>
      <c r="B9" s="6"/>
      <c r="C9" s="6"/>
      <c r="D9" s="6"/>
      <c r="E9" s="9" t="s">
        <v>22</v>
      </c>
      <c r="F9" s="10">
        <f>SUM(F6:F8)</f>
        <v>0</v>
      </c>
    </row>
    <row r="10" spans="1:6" x14ac:dyDescent="0.3">
      <c r="A10" s="4" t="s">
        <v>23</v>
      </c>
      <c r="B10" s="4" t="s">
        <v>24</v>
      </c>
      <c r="C10" s="4"/>
      <c r="D10" s="4"/>
      <c r="E10" s="4"/>
      <c r="F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  <c r="E11" s="13"/>
      <c r="F11" s="14">
        <f>PRODUCT(D11*E11)</f>
        <v>0</v>
      </c>
    </row>
    <row r="12" spans="1:6" ht="15.6" x14ac:dyDescent="0.3">
      <c r="A12" s="5"/>
      <c r="B12" s="6"/>
      <c r="C12" s="6"/>
      <c r="D12" s="6"/>
      <c r="E12" s="9" t="s">
        <v>28</v>
      </c>
      <c r="F12" s="10">
        <f>SUM(F11:F11)</f>
        <v>0</v>
      </c>
    </row>
    <row r="13" spans="1:6" x14ac:dyDescent="0.3">
      <c r="A13" s="4" t="s">
        <v>29</v>
      </c>
      <c r="B13" s="4" t="s">
        <v>45</v>
      </c>
      <c r="C13" s="4"/>
      <c r="D13" s="4"/>
      <c r="E13" s="4"/>
      <c r="F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  <c r="E14" s="16"/>
      <c r="F14" s="14">
        <f>PRODUCT(D14*E14)</f>
        <v>0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  <c r="E15" s="16"/>
      <c r="F15" s="14">
        <f>PRODUCT(D15*E15)</f>
        <v>0</v>
      </c>
    </row>
    <row r="16" spans="1:6" ht="15.6" x14ac:dyDescent="0.3">
      <c r="E16" s="9" t="s">
        <v>37</v>
      </c>
      <c r="F16" s="10">
        <f>SUM(F14:F15)</f>
        <v>0</v>
      </c>
    </row>
    <row r="17" spans="5:6" ht="15.6" x14ac:dyDescent="0.3">
      <c r="E17" s="9" t="s">
        <v>38</v>
      </c>
      <c r="F17" s="10">
        <f>SUM(F9,F12,F16,)</f>
        <v>0</v>
      </c>
    </row>
    <row r="18" spans="5:6" ht="18" x14ac:dyDescent="0.35">
      <c r="E18" s="18" t="s">
        <v>39</v>
      </c>
      <c r="F18" s="20">
        <f>F17*1.23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zoomScaleNormal="100" workbookViewId="0">
      <selection activeCell="J21" activeCellId="1" sqref="J19:J20 J21"/>
    </sheetView>
  </sheetViews>
  <sheetFormatPr defaultColWidth="8.6640625" defaultRowHeight="14.4" x14ac:dyDescent="0.3"/>
  <cols>
    <col min="1" max="1" width="8.5546875" customWidth="1"/>
    <col min="2" max="2" width="44.5546875" customWidth="1"/>
    <col min="3" max="3" width="4.5546875" customWidth="1"/>
    <col min="4" max="4" width="5.33203125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43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2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2</v>
      </c>
    </row>
    <row r="9" spans="1:6" x14ac:dyDescent="0.3">
      <c r="A9" s="5"/>
      <c r="B9" s="6"/>
      <c r="C9" s="6"/>
      <c r="D9" s="6"/>
    </row>
    <row r="10" spans="1:6" x14ac:dyDescent="0.3">
      <c r="A10" s="4" t="s">
        <v>23</v>
      </c>
      <c r="B10" s="4" t="s">
        <v>24</v>
      </c>
      <c r="C10" s="4"/>
      <c r="D10" s="4"/>
    </row>
    <row r="11" spans="1:6" x14ac:dyDescent="0.3">
      <c r="A11" s="5" t="s">
        <v>25</v>
      </c>
      <c r="B11" s="5" t="s">
        <v>44</v>
      </c>
      <c r="C11" s="5" t="s">
        <v>26</v>
      </c>
      <c r="D11" s="11">
        <v>1.86</v>
      </c>
    </row>
    <row r="12" spans="1:6" x14ac:dyDescent="0.3">
      <c r="A12" s="5"/>
      <c r="B12" s="6"/>
      <c r="C12" s="6"/>
      <c r="D12" s="6"/>
    </row>
    <row r="13" spans="1:6" x14ac:dyDescent="0.3">
      <c r="A13" s="4" t="s">
        <v>29</v>
      </c>
      <c r="B13" s="4" t="s">
        <v>45</v>
      </c>
      <c r="C13" s="4"/>
      <c r="D13" s="4"/>
    </row>
    <row r="14" spans="1:6" x14ac:dyDescent="0.3">
      <c r="A14" s="6" t="s">
        <v>30</v>
      </c>
      <c r="B14" s="16" t="s">
        <v>46</v>
      </c>
      <c r="C14" s="16" t="s">
        <v>11</v>
      </c>
      <c r="D14" s="16">
        <v>1</v>
      </c>
    </row>
    <row r="15" spans="1:6" x14ac:dyDescent="0.3">
      <c r="A15" s="6" t="s">
        <v>33</v>
      </c>
      <c r="B15" s="16" t="s">
        <v>36</v>
      </c>
      <c r="C15" s="16" t="s">
        <v>11</v>
      </c>
      <c r="D15" s="16">
        <v>8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5"/>
  <sheetViews>
    <sheetView zoomScaleNormal="100" workbookViewId="0">
      <selection activeCell="K16" activeCellId="1" sqref="J19:J20 K16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>
        <v>250</v>
      </c>
      <c r="F6" s="8">
        <f t="shared" ref="F6:F12" si="0">PRODUCT(D6*E6)</f>
        <v>1750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>
        <v>700</v>
      </c>
      <c r="F7" s="8">
        <f t="shared" si="0"/>
        <v>3500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>
        <v>100</v>
      </c>
      <c r="F8" s="8">
        <f t="shared" si="0"/>
        <v>700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>
        <v>500</v>
      </c>
      <c r="F9" s="8">
        <f t="shared" si="0"/>
        <v>500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>
        <v>230</v>
      </c>
      <c r="F10" s="8">
        <f t="shared" si="0"/>
        <v>1840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>
        <v>60</v>
      </c>
      <c r="F11" s="8">
        <f t="shared" si="0"/>
        <v>180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>
        <v>30</v>
      </c>
      <c r="F12" s="8">
        <f t="shared" si="0"/>
        <v>90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8560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7">
        <v>85</v>
      </c>
      <c r="F15" s="8">
        <f>PRODUCT(D15*E15)</f>
        <v>1431.4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1431.4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7">
        <v>300</v>
      </c>
      <c r="F18" s="8">
        <f>PRODUCT(D18*E18)</f>
        <v>1800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7">
        <v>6000</v>
      </c>
      <c r="F19" s="8">
        <f>PRODUCT(D19*E19)</f>
        <v>12000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7">
        <v>200</v>
      </c>
      <c r="F20" s="8">
        <f>PRODUCT(D20*E20)</f>
        <v>3200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7">
        <v>600</v>
      </c>
      <c r="F21" s="8">
        <f>PRODUCT(D21*E21)</f>
        <v>3600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7">
        <v>550</v>
      </c>
      <c r="F22" s="8">
        <f>PRODUCT(D22*E22)</f>
        <v>550</v>
      </c>
    </row>
    <row r="23" spans="1:6" ht="15.6" x14ac:dyDescent="0.3">
      <c r="E23" s="9" t="s">
        <v>37</v>
      </c>
      <c r="F23" s="10">
        <f>SUM(F18:F21)</f>
        <v>20600</v>
      </c>
    </row>
    <row r="24" spans="1:6" ht="15.6" x14ac:dyDescent="0.3">
      <c r="E24" s="9" t="s">
        <v>38</v>
      </c>
      <c r="F24" s="10">
        <f>SUM(F13,F16,F23,)</f>
        <v>30591.4</v>
      </c>
    </row>
    <row r="25" spans="1:6" ht="18" x14ac:dyDescent="0.35">
      <c r="E25" s="18" t="s">
        <v>39</v>
      </c>
      <c r="F25" s="20">
        <f>F24*1.23</f>
        <v>37627.421999999999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Normal="100" workbookViewId="0">
      <selection activeCell="I9" activeCellId="1" sqref="J19:J20 I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56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  <c r="E6" s="7"/>
      <c r="F6" s="8">
        <f t="shared" ref="F6:F12" si="0">PRODUCT(D6*E6)</f>
        <v>0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  <c r="E7" s="7"/>
      <c r="F7" s="8">
        <f t="shared" si="0"/>
        <v>0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  <c r="E8" s="7"/>
      <c r="F8" s="8">
        <f t="shared" si="0"/>
        <v>0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  <c r="E9" s="7"/>
      <c r="F9" s="8">
        <f t="shared" si="0"/>
        <v>0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  <c r="E10" s="7"/>
      <c r="F10" s="8">
        <f t="shared" si="0"/>
        <v>0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  <c r="E11" s="7"/>
      <c r="F11" s="8">
        <f t="shared" si="0"/>
        <v>0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  <c r="E12" s="7"/>
      <c r="F12" s="8">
        <f t="shared" si="0"/>
        <v>0</v>
      </c>
    </row>
    <row r="13" spans="1:6" ht="15.6" x14ac:dyDescent="0.3">
      <c r="A13" s="5"/>
      <c r="B13" s="6"/>
      <c r="C13" s="6"/>
      <c r="D13" s="6"/>
      <c r="E13" s="9" t="s">
        <v>22</v>
      </c>
      <c r="F13" s="10">
        <f>SUM(F6:F12)</f>
        <v>0</v>
      </c>
    </row>
    <row r="14" spans="1:6" x14ac:dyDescent="0.3">
      <c r="A14" s="4" t="s">
        <v>23</v>
      </c>
      <c r="B14" s="4" t="s">
        <v>24</v>
      </c>
      <c r="C14" s="4"/>
      <c r="D14" s="4"/>
      <c r="E14" s="4"/>
      <c r="F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  <c r="E15" s="6"/>
      <c r="F15" s="8">
        <f>PRODUCT(D15*E15)</f>
        <v>0</v>
      </c>
    </row>
    <row r="16" spans="1:6" ht="15.6" x14ac:dyDescent="0.3">
      <c r="B16" s="6"/>
      <c r="C16" s="6"/>
      <c r="D16" s="6"/>
      <c r="E16" s="9" t="s">
        <v>28</v>
      </c>
      <c r="F16" s="10">
        <f>SUM(F15:F15)</f>
        <v>0</v>
      </c>
    </row>
    <row r="17" spans="1:6" x14ac:dyDescent="0.3">
      <c r="A17" s="4" t="s">
        <v>29</v>
      </c>
      <c r="B17" s="4" t="s">
        <v>45</v>
      </c>
      <c r="C17" s="4"/>
      <c r="D17" s="4"/>
      <c r="E17" s="4"/>
      <c r="F17" s="4"/>
    </row>
    <row r="18" spans="1:6" x14ac:dyDescent="0.3">
      <c r="A18" s="6" t="s">
        <v>30</v>
      </c>
      <c r="B18" s="6" t="s">
        <v>51</v>
      </c>
      <c r="C18" s="6" t="s">
        <v>32</v>
      </c>
      <c r="D18" s="6">
        <v>6</v>
      </c>
      <c r="E18" s="6"/>
      <c r="F18" s="8">
        <f>PRODUCT(D18*E18)</f>
        <v>0</v>
      </c>
    </row>
    <row r="19" spans="1:6" x14ac:dyDescent="0.3">
      <c r="A19" s="6" t="s">
        <v>33</v>
      </c>
      <c r="B19" s="6" t="s">
        <v>46</v>
      </c>
      <c r="C19" s="6" t="s">
        <v>11</v>
      </c>
      <c r="D19" s="6">
        <v>2</v>
      </c>
      <c r="E19" s="6"/>
      <c r="F19" s="8">
        <f>PRODUCT(D19*E19)</f>
        <v>0</v>
      </c>
    </row>
    <row r="20" spans="1:6" x14ac:dyDescent="0.3">
      <c r="A20" s="6" t="s">
        <v>35</v>
      </c>
      <c r="B20" s="6" t="s">
        <v>36</v>
      </c>
      <c r="C20" s="6" t="s">
        <v>11</v>
      </c>
      <c r="D20" s="6">
        <v>16</v>
      </c>
      <c r="E20" s="6"/>
      <c r="F20" s="8">
        <f>PRODUCT(D20*E20)</f>
        <v>0</v>
      </c>
    </row>
    <row r="21" spans="1:6" x14ac:dyDescent="0.3">
      <c r="A21" s="6" t="s">
        <v>52</v>
      </c>
      <c r="B21" s="6" t="s">
        <v>53</v>
      </c>
      <c r="C21" s="6" t="s">
        <v>11</v>
      </c>
      <c r="D21" s="6">
        <v>6</v>
      </c>
      <c r="E21" s="17"/>
      <c r="F21" s="8">
        <f>PRODUCT(D21*E21)</f>
        <v>0</v>
      </c>
    </row>
    <row r="22" spans="1:6" x14ac:dyDescent="0.3">
      <c r="A22" s="6" t="s">
        <v>54</v>
      </c>
      <c r="B22" s="6" t="s">
        <v>55</v>
      </c>
      <c r="C22" s="6" t="s">
        <v>11</v>
      </c>
      <c r="D22" s="6">
        <v>1</v>
      </c>
      <c r="E22" s="17"/>
      <c r="F22" s="8">
        <f>PRODUCT(D22*E22)</f>
        <v>0</v>
      </c>
    </row>
    <row r="23" spans="1:6" ht="15.6" x14ac:dyDescent="0.3">
      <c r="E23" s="9" t="s">
        <v>37</v>
      </c>
      <c r="F23" s="10">
        <f>SUM(F18:F21)</f>
        <v>0</v>
      </c>
    </row>
    <row r="24" spans="1:6" ht="15.6" x14ac:dyDescent="0.3">
      <c r="E24" s="9" t="s">
        <v>38</v>
      </c>
      <c r="F24" s="10">
        <f>SUM(F13,F16,F23,)</f>
        <v>0</v>
      </c>
    </row>
    <row r="25" spans="1:6" ht="18" x14ac:dyDescent="0.35">
      <c r="E25" s="18" t="s">
        <v>39</v>
      </c>
      <c r="F25" s="20">
        <f>F24*1.23</f>
        <v>0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2"/>
  <sheetViews>
    <sheetView zoomScaleNormal="100" workbookViewId="0">
      <selection activeCell="I15" activeCellId="1" sqref="J19:J20 I15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41</v>
      </c>
    </row>
    <row r="2" spans="1:6" x14ac:dyDescent="0.3">
      <c r="A2" t="s">
        <v>42</v>
      </c>
      <c r="B2" s="35" t="s">
        <v>47</v>
      </c>
      <c r="C2" s="35"/>
      <c r="D2" s="35"/>
      <c r="E2" s="35"/>
      <c r="F2" s="35"/>
    </row>
    <row r="3" spans="1:6" x14ac:dyDescent="0.3">
      <c r="B3" s="2"/>
      <c r="C3" s="2"/>
      <c r="D3" s="2"/>
    </row>
    <row r="4" spans="1:6" ht="15.6" x14ac:dyDescent="0.3">
      <c r="A4" s="3" t="s">
        <v>1</v>
      </c>
      <c r="B4" s="3" t="s">
        <v>2</v>
      </c>
      <c r="C4" s="3" t="s">
        <v>3</v>
      </c>
      <c r="D4" s="3" t="s">
        <v>4</v>
      </c>
    </row>
    <row r="5" spans="1:6" x14ac:dyDescent="0.3">
      <c r="A5" s="19" t="s">
        <v>7</v>
      </c>
      <c r="B5" s="19" t="s">
        <v>8</v>
      </c>
      <c r="C5" s="19"/>
      <c r="D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7</v>
      </c>
    </row>
    <row r="7" spans="1:6" x14ac:dyDescent="0.3">
      <c r="A7" s="5" t="s">
        <v>12</v>
      </c>
      <c r="B7" s="6" t="s">
        <v>48</v>
      </c>
      <c r="C7" s="6" t="s">
        <v>11</v>
      </c>
      <c r="D7" s="6">
        <v>5</v>
      </c>
    </row>
    <row r="8" spans="1:6" x14ac:dyDescent="0.3">
      <c r="A8" s="5" t="s">
        <v>14</v>
      </c>
      <c r="B8" s="6" t="s">
        <v>15</v>
      </c>
      <c r="C8" s="6" t="s">
        <v>11</v>
      </c>
      <c r="D8" s="6">
        <v>7</v>
      </c>
    </row>
    <row r="9" spans="1:6" x14ac:dyDescent="0.3">
      <c r="A9" s="5" t="s">
        <v>16</v>
      </c>
      <c r="B9" s="6" t="s">
        <v>49</v>
      </c>
      <c r="C9" s="6" t="s">
        <v>11</v>
      </c>
      <c r="D9" s="6">
        <v>1</v>
      </c>
    </row>
    <row r="10" spans="1:6" x14ac:dyDescent="0.3">
      <c r="A10" s="5" t="s">
        <v>18</v>
      </c>
      <c r="B10" s="6" t="s">
        <v>17</v>
      </c>
      <c r="C10" s="6" t="s">
        <v>11</v>
      </c>
      <c r="D10" s="6">
        <v>8</v>
      </c>
    </row>
    <row r="11" spans="1:6" x14ac:dyDescent="0.3">
      <c r="A11" s="5" t="s">
        <v>20</v>
      </c>
      <c r="B11" s="6" t="s">
        <v>19</v>
      </c>
      <c r="C11" s="6" t="s">
        <v>11</v>
      </c>
      <c r="D11" s="6">
        <v>3</v>
      </c>
    </row>
    <row r="12" spans="1:6" x14ac:dyDescent="0.3">
      <c r="A12" s="5" t="s">
        <v>50</v>
      </c>
      <c r="B12" s="6" t="s">
        <v>21</v>
      </c>
      <c r="C12" s="6" t="s">
        <v>11</v>
      </c>
      <c r="D12" s="6">
        <v>3</v>
      </c>
    </row>
    <row r="13" spans="1:6" x14ac:dyDescent="0.3">
      <c r="A13" s="5"/>
      <c r="B13" s="6"/>
      <c r="C13" s="6"/>
      <c r="D13" s="6"/>
    </row>
    <row r="14" spans="1:6" x14ac:dyDescent="0.3">
      <c r="A14" s="4" t="s">
        <v>23</v>
      </c>
      <c r="B14" s="4" t="s">
        <v>24</v>
      </c>
      <c r="C14" s="4"/>
      <c r="D14" s="4"/>
    </row>
    <row r="15" spans="1:6" x14ac:dyDescent="0.3">
      <c r="A15" s="5" t="s">
        <v>25</v>
      </c>
      <c r="B15" s="6" t="s">
        <v>44</v>
      </c>
      <c r="C15" s="6" t="s">
        <v>26</v>
      </c>
      <c r="D15" s="6">
        <v>16.84</v>
      </c>
    </row>
    <row r="16" spans="1:6" x14ac:dyDescent="0.3">
      <c r="B16" s="6"/>
      <c r="C16" s="6"/>
      <c r="D16" s="6"/>
    </row>
    <row r="17" spans="1:4" x14ac:dyDescent="0.3">
      <c r="A17" s="4" t="s">
        <v>29</v>
      </c>
      <c r="B17" s="4" t="s">
        <v>45</v>
      </c>
      <c r="C17" s="4"/>
      <c r="D17" s="4"/>
    </row>
    <row r="18" spans="1:4" x14ac:dyDescent="0.3">
      <c r="A18" s="6" t="s">
        <v>30</v>
      </c>
      <c r="B18" s="6" t="s">
        <v>51</v>
      </c>
      <c r="C18" s="6" t="s">
        <v>32</v>
      </c>
      <c r="D18" s="6">
        <v>6</v>
      </c>
    </row>
    <row r="19" spans="1:4" x14ac:dyDescent="0.3">
      <c r="A19" s="6" t="s">
        <v>33</v>
      </c>
      <c r="B19" s="6" t="s">
        <v>46</v>
      </c>
      <c r="C19" s="6" t="s">
        <v>11</v>
      </c>
      <c r="D19" s="6">
        <v>2</v>
      </c>
    </row>
    <row r="20" spans="1:4" x14ac:dyDescent="0.3">
      <c r="A20" s="6" t="s">
        <v>35</v>
      </c>
      <c r="B20" s="6" t="s">
        <v>36</v>
      </c>
      <c r="C20" s="6" t="s">
        <v>11</v>
      </c>
      <c r="D20" s="6">
        <v>16</v>
      </c>
    </row>
    <row r="21" spans="1:4" x14ac:dyDescent="0.3">
      <c r="A21" s="6" t="s">
        <v>52</v>
      </c>
      <c r="B21" s="6" t="s">
        <v>53</v>
      </c>
      <c r="C21" s="6" t="s">
        <v>11</v>
      </c>
      <c r="D21" s="6">
        <v>6</v>
      </c>
    </row>
    <row r="22" spans="1:4" x14ac:dyDescent="0.3">
      <c r="A22" s="6" t="s">
        <v>54</v>
      </c>
      <c r="B22" s="6" t="s">
        <v>55</v>
      </c>
      <c r="C22" s="6" t="s">
        <v>11</v>
      </c>
      <c r="D22" s="6">
        <v>1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1"/>
  <sheetViews>
    <sheetView zoomScaleNormal="100" workbookViewId="0">
      <selection activeCell="L39" activeCellId="1" sqref="J19:J20 L39"/>
    </sheetView>
  </sheetViews>
  <sheetFormatPr defaultColWidth="8.6640625" defaultRowHeight="14.4" x14ac:dyDescent="0.3"/>
  <cols>
    <col min="1" max="1" width="8.5546875" customWidth="1"/>
    <col min="2" max="2" width="76.6640625" customWidth="1"/>
    <col min="3" max="3" width="4.5546875" customWidth="1"/>
    <col min="4" max="4" width="6" customWidth="1"/>
    <col min="5" max="5" width="30" customWidth="1"/>
    <col min="6" max="6" width="15.109375" customWidth="1"/>
  </cols>
  <sheetData>
    <row r="1" spans="1:6" ht="15.6" x14ac:dyDescent="0.3">
      <c r="B1" s="1" t="s">
        <v>0</v>
      </c>
    </row>
    <row r="2" spans="1:6" x14ac:dyDescent="0.3">
      <c r="A2" t="s">
        <v>42</v>
      </c>
      <c r="B2" s="35" t="s">
        <v>57</v>
      </c>
      <c r="C2" s="35"/>
      <c r="D2" s="35"/>
      <c r="E2" s="35"/>
      <c r="F2" s="35"/>
    </row>
    <row r="3" spans="1:6" x14ac:dyDescent="0.3">
      <c r="B3" s="2"/>
      <c r="C3" s="2"/>
      <c r="D3" s="2"/>
      <c r="E3" s="2"/>
      <c r="F3" s="2"/>
    </row>
    <row r="4" spans="1:6" ht="31.2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</row>
    <row r="5" spans="1:6" x14ac:dyDescent="0.3">
      <c r="A5" s="19" t="s">
        <v>7</v>
      </c>
      <c r="B5" s="19" t="s">
        <v>8</v>
      </c>
      <c r="C5" s="19"/>
      <c r="D5" s="19"/>
      <c r="E5" s="19"/>
      <c r="F5" s="19"/>
    </row>
    <row r="6" spans="1:6" x14ac:dyDescent="0.3">
      <c r="A6" s="5" t="s">
        <v>9</v>
      </c>
      <c r="B6" s="6" t="s">
        <v>10</v>
      </c>
      <c r="C6" s="6" t="s">
        <v>11</v>
      </c>
      <c r="D6" s="6">
        <v>8</v>
      </c>
      <c r="E6" s="7">
        <v>250</v>
      </c>
      <c r="F6" s="8">
        <f t="shared" ref="F6:F11" si="0">PRODUCT(D6*E6)</f>
        <v>2000</v>
      </c>
    </row>
    <row r="7" spans="1:6" x14ac:dyDescent="0.3">
      <c r="A7" s="5" t="s">
        <v>12</v>
      </c>
      <c r="B7" s="6" t="s">
        <v>15</v>
      </c>
      <c r="C7" s="6" t="s">
        <v>11</v>
      </c>
      <c r="D7" s="6">
        <v>2</v>
      </c>
      <c r="E7" s="7">
        <v>100</v>
      </c>
      <c r="F7" s="8">
        <f t="shared" si="0"/>
        <v>200</v>
      </c>
    </row>
    <row r="8" spans="1:6" x14ac:dyDescent="0.3">
      <c r="A8" s="5" t="s">
        <v>14</v>
      </c>
      <c r="B8" s="6" t="s">
        <v>17</v>
      </c>
      <c r="C8" s="6" t="s">
        <v>11</v>
      </c>
      <c r="D8" s="6">
        <v>3</v>
      </c>
      <c r="E8" s="7">
        <v>230</v>
      </c>
      <c r="F8" s="8">
        <f t="shared" si="0"/>
        <v>690</v>
      </c>
    </row>
    <row r="9" spans="1:6" x14ac:dyDescent="0.3">
      <c r="A9" s="5" t="s">
        <v>16</v>
      </c>
      <c r="B9" s="6" t="s">
        <v>58</v>
      </c>
      <c r="C9" s="6" t="s">
        <v>11</v>
      </c>
      <c r="D9" s="6">
        <v>2</v>
      </c>
      <c r="E9" s="7">
        <v>230</v>
      </c>
      <c r="F9" s="8">
        <f t="shared" si="0"/>
        <v>460</v>
      </c>
    </row>
    <row r="10" spans="1:6" x14ac:dyDescent="0.3">
      <c r="A10" s="5" t="s">
        <v>18</v>
      </c>
      <c r="B10" s="6" t="s">
        <v>19</v>
      </c>
      <c r="C10" s="6" t="s">
        <v>11</v>
      </c>
      <c r="D10" s="6">
        <v>3</v>
      </c>
      <c r="E10" s="7">
        <v>60</v>
      </c>
      <c r="F10" s="8">
        <f t="shared" si="0"/>
        <v>180</v>
      </c>
    </row>
    <row r="11" spans="1:6" x14ac:dyDescent="0.3">
      <c r="A11" s="5" t="s">
        <v>20</v>
      </c>
      <c r="B11" s="6" t="s">
        <v>21</v>
      </c>
      <c r="C11" s="6" t="s">
        <v>11</v>
      </c>
      <c r="D11" s="6">
        <v>6</v>
      </c>
      <c r="E11" s="7">
        <v>30</v>
      </c>
      <c r="F11" s="8">
        <f t="shared" si="0"/>
        <v>180</v>
      </c>
    </row>
    <row r="12" spans="1:6" ht="15.6" x14ac:dyDescent="0.3">
      <c r="A12" s="5"/>
      <c r="B12" s="6"/>
      <c r="C12" s="6"/>
      <c r="D12" s="6"/>
      <c r="E12" s="9" t="s">
        <v>22</v>
      </c>
      <c r="F12" s="10">
        <f>SUM(F6:F11)</f>
        <v>3710</v>
      </c>
    </row>
    <row r="13" spans="1:6" x14ac:dyDescent="0.3">
      <c r="A13" s="4" t="s">
        <v>23</v>
      </c>
      <c r="B13" s="4" t="s">
        <v>24</v>
      </c>
      <c r="C13" s="4"/>
      <c r="D13" s="4"/>
      <c r="E13" s="4"/>
      <c r="F13" s="4"/>
    </row>
    <row r="14" spans="1:6" x14ac:dyDescent="0.3">
      <c r="A14" s="5" t="s">
        <v>25</v>
      </c>
      <c r="B14" s="11" t="s">
        <v>44</v>
      </c>
      <c r="C14" s="12" t="s">
        <v>26</v>
      </c>
      <c r="D14" s="11">
        <v>26.78</v>
      </c>
      <c r="E14" s="13">
        <v>85</v>
      </c>
      <c r="F14" s="14">
        <f>PRODUCT(D14*E14)</f>
        <v>2276.3000000000002</v>
      </c>
    </row>
    <row r="15" spans="1:6" ht="15.6" x14ac:dyDescent="0.3">
      <c r="A15" s="5"/>
      <c r="B15" s="6"/>
      <c r="C15" s="6"/>
      <c r="D15" s="6"/>
      <c r="E15" s="9" t="s">
        <v>28</v>
      </c>
      <c r="F15" s="10">
        <f>SUM(F14:F14)</f>
        <v>2276.3000000000002</v>
      </c>
    </row>
    <row r="16" spans="1:6" x14ac:dyDescent="0.3">
      <c r="A16" s="4" t="s">
        <v>29</v>
      </c>
      <c r="B16" s="4" t="s">
        <v>45</v>
      </c>
      <c r="C16" s="4"/>
      <c r="D16" s="4"/>
      <c r="E16" s="4"/>
      <c r="F16" s="4"/>
    </row>
    <row r="17" spans="1:6" x14ac:dyDescent="0.3">
      <c r="A17" s="6" t="s">
        <v>30</v>
      </c>
      <c r="B17" s="15" t="s">
        <v>51</v>
      </c>
      <c r="C17" s="16" t="s">
        <v>32</v>
      </c>
      <c r="D17" s="21">
        <v>34</v>
      </c>
      <c r="E17" s="17">
        <v>300</v>
      </c>
      <c r="F17" s="8">
        <f>PRODUCT(D17*E17)</f>
        <v>10200</v>
      </c>
    </row>
    <row r="18" spans="1:6" x14ac:dyDescent="0.3">
      <c r="A18" s="6" t="s">
        <v>33</v>
      </c>
      <c r="B18" s="6" t="s">
        <v>53</v>
      </c>
      <c r="C18" s="6" t="s">
        <v>11</v>
      </c>
      <c r="D18" s="6">
        <v>34</v>
      </c>
      <c r="E18" s="7">
        <v>600</v>
      </c>
      <c r="F18" s="8">
        <f>PRODUCT(D18*E18)</f>
        <v>20400</v>
      </c>
    </row>
    <row r="19" spans="1:6" ht="15.6" x14ac:dyDescent="0.3">
      <c r="A19" s="6"/>
      <c r="E19" s="9" t="s">
        <v>37</v>
      </c>
      <c r="F19" s="10">
        <f>SUM(F17:F18)</f>
        <v>30600</v>
      </c>
    </row>
    <row r="20" spans="1:6" ht="15.6" x14ac:dyDescent="0.3">
      <c r="E20" s="9" t="s">
        <v>38</v>
      </c>
      <c r="F20" s="10">
        <f>SUM(F12,F15,F19,)</f>
        <v>36586.300000000003</v>
      </c>
    </row>
    <row r="21" spans="1:6" ht="18" x14ac:dyDescent="0.35">
      <c r="E21" s="18" t="s">
        <v>39</v>
      </c>
      <c r="F21" s="20">
        <f>F20*1.23</f>
        <v>45001.149000000005</v>
      </c>
    </row>
  </sheetData>
  <mergeCells count="1">
    <mergeCell ref="B2:F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KO</vt:lpstr>
      <vt:lpstr>Przedmiar</vt:lpstr>
      <vt:lpstr>Majakowskiego - KI</vt:lpstr>
      <vt:lpstr>Majakowskiego - KO</vt:lpstr>
      <vt:lpstr>Majakowskiego - Przedmiar</vt:lpstr>
      <vt:lpstr>Okólna - KI</vt:lpstr>
      <vt:lpstr>Okólna - KO</vt:lpstr>
      <vt:lpstr>Okólna - Przedmiar</vt:lpstr>
      <vt:lpstr>Radziwoja - KI</vt:lpstr>
      <vt:lpstr>Radziwoja - KO</vt:lpstr>
      <vt:lpstr>Radziwoja - Przedmiar</vt:lpstr>
      <vt:lpstr>Słupska - KI</vt:lpstr>
      <vt:lpstr>Słupska - KO</vt:lpstr>
      <vt:lpstr>Słupska - Przedmiar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Monika Metera</dc:creator>
  <dc:description/>
  <cp:lastModifiedBy>Krystian Spychała</cp:lastModifiedBy>
  <dcterms:created xsi:type="dcterms:W3CDTF">2020-08-11T08:10:12Z</dcterms:created>
  <dcterms:modified xsi:type="dcterms:W3CDTF">2026-04-10T06:44:31Z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