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W:\D\DOK\2. Kosztorysy\ODWODNIENIA\Poprawa zagospodarowania wód na terenie osiedla\"/>
    </mc:Choice>
  </mc:AlternateContent>
  <xr:revisionPtr revIDLastSave="0" documentId="13_ncr:1_{70B70708-D3F9-48FE-8E95-6E5D0630FF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ferta" sheetId="1" r:id="rId1"/>
  </sheets>
  <calcPr calcId="191029"/>
</workbook>
</file>

<file path=xl/calcChain.xml><?xml version="1.0" encoding="utf-8"?>
<calcChain xmlns="http://schemas.openxmlformats.org/spreadsheetml/2006/main">
  <c r="F58" i="1" l="1"/>
  <c r="F57" i="1"/>
  <c r="F53" i="1"/>
  <c r="F52" i="1"/>
  <c r="F51" i="1"/>
  <c r="F50" i="1"/>
  <c r="F49" i="1"/>
  <c r="F48" i="1"/>
  <c r="F47" i="1"/>
  <c r="F46" i="1"/>
  <c r="F45" i="1"/>
  <c r="F54" i="1" s="1"/>
  <c r="F42" i="1"/>
  <c r="F41" i="1"/>
  <c r="F40" i="1"/>
  <c r="F39" i="1"/>
  <c r="F38" i="1"/>
  <c r="F37" i="1"/>
  <c r="F33" i="1"/>
  <c r="F32" i="1"/>
  <c r="F31" i="1"/>
  <c r="F30" i="1"/>
  <c r="F29" i="1"/>
  <c r="F28" i="1"/>
  <c r="F27" i="1"/>
  <c r="F26" i="1"/>
  <c r="F34" i="1" s="1"/>
  <c r="F23" i="1"/>
  <c r="F22" i="1"/>
  <c r="F21" i="1"/>
  <c r="F20" i="1"/>
  <c r="F19" i="1"/>
  <c r="F18" i="1"/>
  <c r="F15" i="1"/>
  <c r="F14" i="1"/>
  <c r="F13" i="1"/>
  <c r="F12" i="1"/>
  <c r="F11" i="1"/>
  <c r="F10" i="1"/>
  <c r="F9" i="1"/>
  <c r="F8" i="1"/>
  <c r="F7" i="1"/>
  <c r="F6" i="1"/>
  <c r="F5" i="1"/>
  <c r="F24" i="1" l="1"/>
  <c r="F16" i="1"/>
  <c r="F43" i="1"/>
  <c r="F55" i="1"/>
  <c r="F56" i="1"/>
</calcChain>
</file>

<file path=xl/sharedStrings.xml><?xml version="1.0" encoding="utf-8"?>
<sst xmlns="http://schemas.openxmlformats.org/spreadsheetml/2006/main" count="154" uniqueCount="107">
  <si>
    <t>Poprawa sposobu zagospodarowania wód opadowych na terenie osiedla_Ławica</t>
  </si>
  <si>
    <t>Lp.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</si>
  <si>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</si>
  <si>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</si>
  <si>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</si>
  <si>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</si>
  <si>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</si>
  <si>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</si>
  <si>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</si>
  <si>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</si>
  <si>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</si>
  <si>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</si>
  <si>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</si>
  <si>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</si>
  <si>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ROBOTY ROZBIÓRKOWE</t>
  </si>
  <si>
    <t>Roboty pomiarowe przy liniowych robotach ziemnych - trasa rowów melioracyjnych w terenie równinnym</t>
  </si>
  <si>
    <t>m</t>
  </si>
  <si>
    <t>Oznakowanie prowadzonych robót , znaki informacyjne, podświetlane wykopy na czas robót , informacja graficzna</t>
  </si>
  <si>
    <t>szt</t>
  </si>
  <si>
    <t>Roboty remontowe - cięcie piłą nawierzchni bitumicznych na gł. 10 cm</t>
  </si>
  <si>
    <t>Ręczne rozebranie nawierzchni z mieszanek mineralno-bitumicznych o grubości 10 cm</t>
  </si>
  <si>
    <t>m2</t>
  </si>
  <si>
    <t>Ręczne rozebranie podbudowy z kruszywa kamiennego o grubości 20 cm</t>
  </si>
  <si>
    <t>Rozebranie chodników, wysepek przystankowych i przejść dla pieszych z płyt ażurowych  i 50x50 (chodnik) na podsypce cementowo-piaskowej</t>
  </si>
  <si>
    <t>Ręczne rozebranie podbudowy betonowej o grubości 10 cm</t>
  </si>
  <si>
    <t>8</t>
  </si>
  <si>
    <t>Rozebranie krawężników betonowych 15x30 cm na podsypce cementowo-piaskowej</t>
  </si>
  <si>
    <t>9</t>
  </si>
  <si>
    <t>Rozebranie ław pod krawężniki z betonu</t>
  </si>
  <si>
    <t>m3</t>
  </si>
  <si>
    <t>10</t>
  </si>
  <si>
    <t>11</t>
  </si>
  <si>
    <t>Utylizacja gruzu</t>
  </si>
  <si>
    <t>RAZEM 1 ROBOTY ROZBIÓRKOWE</t>
  </si>
  <si>
    <t>ROBOTY ZIEMNE</t>
  </si>
  <si>
    <t>12</t>
  </si>
  <si>
    <t>Ręczne roboty ziemne z transportem urobku samochodami samowyładowczymi na odległość 5 km (kat. gruntu III) - wykop pod wykonanie 3 szt.wpustów</t>
  </si>
  <si>
    <t>13</t>
  </si>
  <si>
    <t>Zasypywanie wykopów o ścianach pionowych o szerokości 0.8-2.5 m i głębokości do 1.5 m w gruncie kat. IV - współczynnik zagęszczenia Js=0.96)</t>
  </si>
  <si>
    <t>14</t>
  </si>
  <si>
    <t>Zagęszczanie nasypów z gruntu spoistego kat. III ubijakami mechanicznymi</t>
  </si>
  <si>
    <t>15</t>
  </si>
  <si>
    <t>Roboty ziemne wykonywane koparkami podsiębiernymi o poj. łyżki 0.60 m3 w gruncie kat. I-III w ziemi uprzednio zmagazynowanej w hałdach z transportem urobku na odległość do 1 km samochodami samowyładowczymi (wywóz nadmiaru ziemi wraz z utylizacją</t>
  </si>
  <si>
    <t>16</t>
  </si>
  <si>
    <t>Dodatek za każdy rozpoczęty 1 km transportu ziemi samochodami samowyładowczymi po drogach o nawierzchni utwardzonej (kat. gruntu I-IV) ponad 1 km (4km)_x000D_
Krotność = 4</t>
  </si>
  <si>
    <t>17</t>
  </si>
  <si>
    <t>Wywiezienie urobku częściowo zanieczyszczonego substancjami ropopochodnymi, wywóz i utylizacja odpadu 17 05 03</t>
  </si>
  <si>
    <t>RAZEM 2 ROBOTY ZIEMNE</t>
  </si>
  <si>
    <t>ODWODNIENIE</t>
  </si>
  <si>
    <t>18</t>
  </si>
  <si>
    <t>Studzienki ściekowe z gotowych elementów betonowe o śr. 500 mm z osadnikiem bez syfonu o głębokości 500 mm i średnicy 500 mm.Zwieńczone wpustem żeliwnym w obudowie betonowej</t>
  </si>
  <si>
    <t>szt.</t>
  </si>
  <si>
    <t>19</t>
  </si>
  <si>
    <t>Kanały z rur PVC łączonych na wcisk SN 8 o śr. zewn. 200 mm / 5,9 mm / 1 m</t>
  </si>
  <si>
    <t>20</t>
  </si>
  <si>
    <t>Podłoża i obsypki z kruszyw naturalnych dowiezionych - piasek podsypkowy</t>
  </si>
  <si>
    <t>21</t>
  </si>
  <si>
    <t>Drenaż z rury elastycznej PVC-U o średnicy zewn. 100 mm w zwojach z filtrem na wykonanej podsypce</t>
  </si>
  <si>
    <t>22</t>
  </si>
  <si>
    <t>Drenaż - podsypka filtracyjna ze żwiru o frakcji nie mniejszej niż 8 mm w gotowym suchym wykopie z przygotowaniem kruszywa</t>
  </si>
  <si>
    <t>23</t>
  </si>
  <si>
    <t>Drenaż - separacja warstw gruntu z jednoczesnym wzmocnieniem geowłókninami układanymi sposobem ręcznym</t>
  </si>
  <si>
    <t>24</t>
  </si>
  <si>
    <t>Podłoża z materiałów sypkich o grubości 15 cm podsypka i obsypka (rura PVC 200)</t>
  </si>
  <si>
    <t>25</t>
  </si>
  <si>
    <t>Przebicie otworów w elementach z betonu o powierzchni do 0,05·m2, beton żwirowy, grubość do 10·cm - włączenie w studnię przez wkładkę "in situ" Fi 200 mm - 3szt</t>
  </si>
  <si>
    <t>RAZEM 3 ODWODNIENIE</t>
  </si>
  <si>
    <t>ODTWORZENIE NAWIERZCHNI</t>
  </si>
  <si>
    <t>4.1</t>
  </si>
  <si>
    <t>NAWIERZCHNIA ASFALTOWA</t>
  </si>
  <si>
    <t>26</t>
  </si>
  <si>
    <t>Mechaniczne profilowanie i zagęszczenie podłoża pod warstwy konstrukcyjne nawierzchni w gruncie kat. I-IV</t>
  </si>
  <si>
    <t>27</t>
  </si>
  <si>
    <t>Nawierzchnia z mieszanek mineralno-bitumicznych grysowych - warstwa wiążąca asfaltowa - grubość po zagęszczeniu 5 cm</t>
  </si>
  <si>
    <t>28</t>
  </si>
  <si>
    <t>Nawierzchnia z mieszanek mineralno-bitumicznych grysowych - warstwa ścieralna asfaltowa - grubość po zagęszczeniu 5 cm</t>
  </si>
  <si>
    <t>29</t>
  </si>
  <si>
    <t>Mechaniczne czyszczenie nawierzchni drogowej ulepszonej (bitum)</t>
  </si>
  <si>
    <t>30</t>
  </si>
  <si>
    <t>Skropienie nawierzchni drogowej asfaltem</t>
  </si>
  <si>
    <t>31</t>
  </si>
  <si>
    <t>Podbudowa z kruszywa łamanego - warstwa górna o grubości po zagęszczeniu 20 cm</t>
  </si>
  <si>
    <t>RAZEM 4.1 NAWIERZCHNIA ASFALTOWA</t>
  </si>
  <si>
    <t>4.2</t>
  </si>
  <si>
    <t>NAWIERZCHNIA Z ELEMENTÓW BETONOWYCH</t>
  </si>
  <si>
    <t>32</t>
  </si>
  <si>
    <t>33</t>
  </si>
  <si>
    <t>Chodniki z ażurowych na podsypce piaskowej z wypełnieniem spoin piaskiem</t>
  </si>
  <si>
    <t>34</t>
  </si>
  <si>
    <t>35</t>
  </si>
  <si>
    <t>Wypełnienie szczelin grysem bazaltowym</t>
  </si>
  <si>
    <t>36</t>
  </si>
  <si>
    <t>Chodniki z płyt betonowych 50x50x7 cm na podsypce cementowo-piaskowej z wypełnieniem spoin zaprawą cementową</t>
  </si>
  <si>
    <t>37</t>
  </si>
  <si>
    <t>Podbudowa betonowa bez dylatacji - grubość warstwy po zagęszczeniu 10 cm</t>
  </si>
  <si>
    <t>38</t>
  </si>
  <si>
    <t>Pielęgnacja piaskiem z polewaniem wodą podbudowy z mieszanki betonowej i z gruntu stabilizowanego cementem</t>
  </si>
  <si>
    <t>39</t>
  </si>
  <si>
    <t>Krawężniki betonowe wystające o wymiarach 15x30 cm na podsypce cementowo-piaskowej</t>
  </si>
  <si>
    <t>40</t>
  </si>
  <si>
    <t>Ława pod krawężniki betonowa z oporem BETON C12/15</t>
  </si>
  <si>
    <t>RAZEM 4.2 NAWIERZCHNIA Z ELEMENTÓW BETONOWYCH</t>
  </si>
  <si>
    <t>RAZEM 4 ODTWORZENIE NAWIERZCHNI</t>
  </si>
  <si>
    <t>Załadowanie i wywiezienie gruzu z terenu rozbiórki (odległość określi Oferent)</t>
  </si>
  <si>
    <t>RAZEM kosztorys netto</t>
  </si>
  <si>
    <t>VAT 23%</t>
  </si>
  <si>
    <t>RAZEM kosztorys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</si>
</sst>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58"/>
  <sheetViews>
    <sheetView tabSelected="1" topLeftCell="A49" workbookViewId="0">
      <selection activeCell="L54" sqref="L54"/>
    </sheetView>
  </sheetViews>
  <sheetFormatPr defaultRowHeight="15" x14ac:dyDescent="0.25"/>
  <cols>
    <col min="1" max="1" width="6.5703125" customWidth="1"/>
    <col min="2" max="2" width="57.140625" customWidth="1"/>
    <col min="3" max="3" width="6.42578125" customWidth="1"/>
    <col min="4" max="6" width="14.28515625" customWidth="1"/>
  </cols>
  <sheetData>
    <row r="1" spans="1:6" ht="19.5" x14ac:dyDescent="0.25">
      <c r="A1" s="6" t="s">
        <v>0</v>
      </c>
      <c r="B1" s="6"/>
      <c r="C1" s="6"/>
      <c r="D1" s="6"/>
      <c r="E1" s="6"/>
      <c r="F1" s="6"/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1" t="s">
        <v>7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</row>
    <row r="4" spans="1:6" x14ac:dyDescent="0.25">
      <c r="A4" s="2" t="s">
        <v>7</v>
      </c>
      <c r="B4" s="2" t="s">
        <v>14</v>
      </c>
      <c r="C4" s="2"/>
      <c r="D4" s="2"/>
      <c r="E4" s="2"/>
      <c r="F4" s="2"/>
    </row>
    <row r="5" spans="1:6" ht="49.5" x14ac:dyDescent="0.25">
      <c r="A5" s="3" t="s">
        <v>7</v>
      </c>
      <c r="B5" s="3" t="s">
        <v>15</v>
      </c>
      <c r="C5" s="3" t="s">
        <v>16</v>
      </c>
      <c r="D5" s="4">
        <v>89</v>
      </c>
      <c r="E5" s="4">
        <v>0</v>
      </c>
      <c r="F5" s="4">
        <f t="shared" ref="F5:F15" si="0">ROUND(D5*E5,2)</f>
        <v>0</v>
      </c>
    </row>
    <row r="6" spans="1:6" ht="49.5" x14ac:dyDescent="0.25">
      <c r="A6" s="3" t="s">
        <v>8</v>
      </c>
      <c r="B6" s="3" t="s">
        <v>17</v>
      </c>
      <c r="C6" s="3" t="s">
        <v>18</v>
      </c>
      <c r="D6" s="4">
        <v>1</v>
      </c>
      <c r="E6" s="4">
        <v>0</v>
      </c>
      <c r="F6" s="4">
        <f t="shared" si="0"/>
        <v>0</v>
      </c>
    </row>
    <row r="7" spans="1:6" ht="33" x14ac:dyDescent="0.25">
      <c r="A7" s="3" t="s">
        <v>9</v>
      </c>
      <c r="B7" s="3" t="s">
        <v>19</v>
      </c>
      <c r="C7" s="3" t="s">
        <v>16</v>
      </c>
      <c r="D7" s="4">
        <v>41</v>
      </c>
      <c r="E7" s="4">
        <v>0</v>
      </c>
      <c r="F7" s="4">
        <f t="shared" si="0"/>
        <v>0</v>
      </c>
    </row>
    <row r="8" spans="1:6" ht="33" x14ac:dyDescent="0.25">
      <c r="A8" s="3" t="s">
        <v>10</v>
      </c>
      <c r="B8" s="3" t="s">
        <v>20</v>
      </c>
      <c r="C8" s="3" t="s">
        <v>21</v>
      </c>
      <c r="D8" s="4">
        <v>15</v>
      </c>
      <c r="E8" s="4">
        <v>0</v>
      </c>
      <c r="F8" s="4">
        <f t="shared" si="0"/>
        <v>0</v>
      </c>
    </row>
    <row r="9" spans="1:6" ht="33" x14ac:dyDescent="0.25">
      <c r="A9" s="3" t="s">
        <v>11</v>
      </c>
      <c r="B9" s="3" t="s">
        <v>22</v>
      </c>
      <c r="C9" s="3" t="s">
        <v>21</v>
      </c>
      <c r="D9" s="4">
        <v>21</v>
      </c>
      <c r="E9" s="4">
        <v>0</v>
      </c>
      <c r="F9" s="4">
        <f t="shared" si="0"/>
        <v>0</v>
      </c>
    </row>
    <row r="10" spans="1:6" ht="49.5" x14ac:dyDescent="0.25">
      <c r="A10" s="3" t="s">
        <v>12</v>
      </c>
      <c r="B10" s="3" t="s">
        <v>23</v>
      </c>
      <c r="C10" s="3" t="s">
        <v>21</v>
      </c>
      <c r="D10" s="4">
        <v>74</v>
      </c>
      <c r="E10" s="4">
        <v>0</v>
      </c>
      <c r="F10" s="4">
        <f t="shared" si="0"/>
        <v>0</v>
      </c>
    </row>
    <row r="11" spans="1:6" ht="33" x14ac:dyDescent="0.25">
      <c r="A11" s="3" t="s">
        <v>13</v>
      </c>
      <c r="B11" s="3" t="s">
        <v>24</v>
      </c>
      <c r="C11" s="3" t="s">
        <v>21</v>
      </c>
      <c r="D11" s="4">
        <v>68</v>
      </c>
      <c r="E11" s="4">
        <v>0</v>
      </c>
      <c r="F11" s="4">
        <f t="shared" si="0"/>
        <v>0</v>
      </c>
    </row>
    <row r="12" spans="1:6" ht="33" x14ac:dyDescent="0.25">
      <c r="A12" s="3" t="s">
        <v>25</v>
      </c>
      <c r="B12" s="3" t="s">
        <v>26</v>
      </c>
      <c r="C12" s="3" t="s">
        <v>16</v>
      </c>
      <c r="D12" s="4">
        <v>27</v>
      </c>
      <c r="E12" s="4">
        <v>0</v>
      </c>
      <c r="F12" s="4">
        <f t="shared" si="0"/>
        <v>0</v>
      </c>
    </row>
    <row r="13" spans="1:6" ht="16.5" x14ac:dyDescent="0.25">
      <c r="A13" s="3" t="s">
        <v>27</v>
      </c>
      <c r="B13" s="3" t="s">
        <v>28</v>
      </c>
      <c r="C13" s="3" t="s">
        <v>29</v>
      </c>
      <c r="D13" s="4">
        <v>2.16</v>
      </c>
      <c r="E13" s="4">
        <v>0</v>
      </c>
      <c r="F13" s="4">
        <f t="shared" si="0"/>
        <v>0</v>
      </c>
    </row>
    <row r="14" spans="1:6" ht="33" x14ac:dyDescent="0.25">
      <c r="A14" s="3" t="s">
        <v>30</v>
      </c>
      <c r="B14" s="3" t="s">
        <v>103</v>
      </c>
      <c r="C14" s="3" t="s">
        <v>29</v>
      </c>
      <c r="D14" s="4">
        <v>34.909999999999997</v>
      </c>
      <c r="E14" s="4">
        <v>0</v>
      </c>
      <c r="F14" s="4">
        <f t="shared" si="0"/>
        <v>0</v>
      </c>
    </row>
    <row r="15" spans="1:6" ht="16.5" x14ac:dyDescent="0.25">
      <c r="A15" s="3" t="s">
        <v>31</v>
      </c>
      <c r="B15" s="3" t="s">
        <v>32</v>
      </c>
      <c r="C15" s="3" t="s">
        <v>29</v>
      </c>
      <c r="D15" s="4">
        <v>34.909999999999997</v>
      </c>
      <c r="E15" s="4">
        <v>0</v>
      </c>
      <c r="F15" s="4">
        <f t="shared" si="0"/>
        <v>0</v>
      </c>
    </row>
    <row r="16" spans="1:6" x14ac:dyDescent="0.25">
      <c r="A16" s="5"/>
      <c r="B16" s="5" t="s">
        <v>33</v>
      </c>
      <c r="C16" s="5"/>
      <c r="D16" s="5"/>
      <c r="E16" s="5"/>
      <c r="F16" s="5">
        <f>SUM(F5:F15)</f>
        <v>0</v>
      </c>
    </row>
    <row r="17" spans="1:6" x14ac:dyDescent="0.25">
      <c r="A17" s="2" t="s">
        <v>8</v>
      </c>
      <c r="B17" s="2" t="s">
        <v>34</v>
      </c>
      <c r="C17" s="2"/>
      <c r="D17" s="2"/>
      <c r="E17" s="2"/>
      <c r="F17" s="2"/>
    </row>
    <row r="18" spans="1:6" ht="66" x14ac:dyDescent="0.25">
      <c r="A18" s="3" t="s">
        <v>35</v>
      </c>
      <c r="B18" s="3" t="s">
        <v>36</v>
      </c>
      <c r="C18" s="3" t="s">
        <v>29</v>
      </c>
      <c r="D18" s="4">
        <v>53.45</v>
      </c>
      <c r="E18" s="4">
        <v>0</v>
      </c>
      <c r="F18" s="4">
        <f t="shared" ref="F18:F23" si="1">ROUND(D18*E18,2)</f>
        <v>0</v>
      </c>
    </row>
    <row r="19" spans="1:6" ht="49.5" x14ac:dyDescent="0.25">
      <c r="A19" s="3" t="s">
        <v>37</v>
      </c>
      <c r="B19" s="3" t="s">
        <v>38</v>
      </c>
      <c r="C19" s="3" t="s">
        <v>29</v>
      </c>
      <c r="D19" s="4">
        <v>15.03</v>
      </c>
      <c r="E19" s="4">
        <v>0</v>
      </c>
      <c r="F19" s="4">
        <f t="shared" si="1"/>
        <v>0</v>
      </c>
    </row>
    <row r="20" spans="1:6" ht="33" x14ac:dyDescent="0.25">
      <c r="A20" s="3" t="s">
        <v>39</v>
      </c>
      <c r="B20" s="3" t="s">
        <v>40</v>
      </c>
      <c r="C20" s="3" t="s">
        <v>29</v>
      </c>
      <c r="D20" s="4">
        <v>15.03</v>
      </c>
      <c r="E20" s="4">
        <v>0</v>
      </c>
      <c r="F20" s="4">
        <f t="shared" si="1"/>
        <v>0</v>
      </c>
    </row>
    <row r="21" spans="1:6" ht="99" x14ac:dyDescent="0.25">
      <c r="A21" s="3" t="s">
        <v>41</v>
      </c>
      <c r="B21" s="3" t="s">
        <v>42</v>
      </c>
      <c r="C21" s="3" t="s">
        <v>29</v>
      </c>
      <c r="D21" s="4">
        <v>31.62</v>
      </c>
      <c r="E21" s="4">
        <v>0</v>
      </c>
      <c r="F21" s="4">
        <f t="shared" si="1"/>
        <v>0</v>
      </c>
    </row>
    <row r="22" spans="1:6" ht="82.5" x14ac:dyDescent="0.25">
      <c r="A22" s="3" t="s">
        <v>43</v>
      </c>
      <c r="B22" s="3" t="s">
        <v>44</v>
      </c>
      <c r="C22" s="3" t="s">
        <v>29</v>
      </c>
      <c r="D22" s="4">
        <v>33.42</v>
      </c>
      <c r="E22" s="4">
        <v>0</v>
      </c>
      <c r="F22" s="4">
        <f t="shared" si="1"/>
        <v>0</v>
      </c>
    </row>
    <row r="23" spans="1:6" ht="49.5" x14ac:dyDescent="0.25">
      <c r="A23" s="3" t="s">
        <v>45</v>
      </c>
      <c r="B23" s="3" t="s">
        <v>46</v>
      </c>
      <c r="C23" s="3" t="s">
        <v>29</v>
      </c>
      <c r="D23" s="4">
        <v>6.8</v>
      </c>
      <c r="E23" s="4">
        <v>0</v>
      </c>
      <c r="F23" s="4">
        <f t="shared" si="1"/>
        <v>0</v>
      </c>
    </row>
    <row r="24" spans="1:6" x14ac:dyDescent="0.25">
      <c r="A24" s="5"/>
      <c r="B24" s="5" t="s">
        <v>47</v>
      </c>
      <c r="C24" s="5"/>
      <c r="D24" s="5"/>
      <c r="E24" s="5"/>
      <c r="F24" s="5">
        <f>SUM(F18:F23)</f>
        <v>0</v>
      </c>
    </row>
    <row r="25" spans="1:6" x14ac:dyDescent="0.25">
      <c r="A25" s="2" t="s">
        <v>9</v>
      </c>
      <c r="B25" s="2" t="s">
        <v>48</v>
      </c>
      <c r="C25" s="2"/>
      <c r="D25" s="2"/>
      <c r="E25" s="2"/>
      <c r="F25" s="2"/>
    </row>
    <row r="26" spans="1:6" ht="66" x14ac:dyDescent="0.25">
      <c r="A26" s="3" t="s">
        <v>49</v>
      </c>
      <c r="B26" s="3" t="s">
        <v>50</v>
      </c>
      <c r="C26" s="3" t="s">
        <v>51</v>
      </c>
      <c r="D26" s="4">
        <v>3</v>
      </c>
      <c r="E26" s="4">
        <v>0</v>
      </c>
      <c r="F26" s="4">
        <f t="shared" ref="F26:F33" si="2">ROUND(D26*E26,2)</f>
        <v>0</v>
      </c>
    </row>
    <row r="27" spans="1:6" ht="33" x14ac:dyDescent="0.25">
      <c r="A27" s="3" t="s">
        <v>52</v>
      </c>
      <c r="B27" s="3" t="s">
        <v>53</v>
      </c>
      <c r="C27" s="3" t="s">
        <v>16</v>
      </c>
      <c r="D27" s="4">
        <v>89</v>
      </c>
      <c r="E27" s="4">
        <v>0</v>
      </c>
      <c r="F27" s="4">
        <f t="shared" si="2"/>
        <v>0</v>
      </c>
    </row>
    <row r="28" spans="1:6" ht="33" x14ac:dyDescent="0.25">
      <c r="A28" s="3" t="s">
        <v>54</v>
      </c>
      <c r="B28" s="3" t="s">
        <v>55</v>
      </c>
      <c r="C28" s="3" t="s">
        <v>29</v>
      </c>
      <c r="D28" s="4">
        <v>15.03</v>
      </c>
      <c r="E28" s="4">
        <v>0</v>
      </c>
      <c r="F28" s="4">
        <f t="shared" si="2"/>
        <v>0</v>
      </c>
    </row>
    <row r="29" spans="1:6" ht="33" x14ac:dyDescent="0.25">
      <c r="A29" s="3" t="s">
        <v>56</v>
      </c>
      <c r="B29" s="3" t="s">
        <v>57</v>
      </c>
      <c r="C29" s="3" t="s">
        <v>16</v>
      </c>
      <c r="D29" s="4">
        <v>63</v>
      </c>
      <c r="E29" s="4">
        <v>0</v>
      </c>
      <c r="F29" s="4">
        <f t="shared" si="2"/>
        <v>0</v>
      </c>
    </row>
    <row r="30" spans="1:6" ht="49.5" x14ac:dyDescent="0.25">
      <c r="A30" s="3" t="s">
        <v>58</v>
      </c>
      <c r="B30" s="3" t="s">
        <v>59</v>
      </c>
      <c r="C30" s="3" t="s">
        <v>29</v>
      </c>
      <c r="D30" s="4">
        <v>6.93</v>
      </c>
      <c r="E30" s="4">
        <v>0</v>
      </c>
      <c r="F30" s="4">
        <f t="shared" si="2"/>
        <v>0</v>
      </c>
    </row>
    <row r="31" spans="1:6" ht="49.5" x14ac:dyDescent="0.25">
      <c r="A31" s="3" t="s">
        <v>60</v>
      </c>
      <c r="B31" s="3" t="s">
        <v>61</v>
      </c>
      <c r="C31" s="3" t="s">
        <v>21</v>
      </c>
      <c r="D31" s="4">
        <v>100.8</v>
      </c>
      <c r="E31" s="4">
        <v>0</v>
      </c>
      <c r="F31" s="4">
        <f t="shared" si="2"/>
        <v>0</v>
      </c>
    </row>
    <row r="32" spans="1:6" ht="33" x14ac:dyDescent="0.25">
      <c r="A32" s="3" t="s">
        <v>62</v>
      </c>
      <c r="B32" s="3" t="s">
        <v>63</v>
      </c>
      <c r="C32" s="3" t="s">
        <v>21</v>
      </c>
      <c r="D32" s="4">
        <v>20.03</v>
      </c>
      <c r="E32" s="4">
        <v>0</v>
      </c>
      <c r="F32" s="4">
        <f t="shared" si="2"/>
        <v>0</v>
      </c>
    </row>
    <row r="33" spans="1:6" ht="66" x14ac:dyDescent="0.25">
      <c r="A33" s="3" t="s">
        <v>64</v>
      </c>
      <c r="B33" s="3" t="s">
        <v>65</v>
      </c>
      <c r="C33" s="3" t="s">
        <v>51</v>
      </c>
      <c r="D33" s="4">
        <v>5</v>
      </c>
      <c r="E33" s="4">
        <v>0</v>
      </c>
      <c r="F33" s="4">
        <f t="shared" si="2"/>
        <v>0</v>
      </c>
    </row>
    <row r="34" spans="1:6" x14ac:dyDescent="0.25">
      <c r="A34" s="5"/>
      <c r="B34" s="5" t="s">
        <v>66</v>
      </c>
      <c r="C34" s="5"/>
      <c r="D34" s="5"/>
      <c r="E34" s="5"/>
      <c r="F34" s="5">
        <f>SUM(F26:F33)</f>
        <v>0</v>
      </c>
    </row>
    <row r="35" spans="1:6" x14ac:dyDescent="0.25">
      <c r="A35" s="2" t="s">
        <v>10</v>
      </c>
      <c r="B35" s="2" t="s">
        <v>67</v>
      </c>
      <c r="C35" s="2"/>
      <c r="D35" s="2"/>
      <c r="E35" s="2"/>
      <c r="F35" s="2"/>
    </row>
    <row r="36" spans="1:6" x14ac:dyDescent="0.25">
      <c r="A36" s="2" t="s">
        <v>68</v>
      </c>
      <c r="B36" s="2" t="s">
        <v>69</v>
      </c>
      <c r="C36" s="2"/>
      <c r="D36" s="2"/>
      <c r="E36" s="2"/>
      <c r="F36" s="2"/>
    </row>
    <row r="37" spans="1:6" ht="49.5" x14ac:dyDescent="0.25">
      <c r="A37" s="3" t="s">
        <v>70</v>
      </c>
      <c r="B37" s="3" t="s">
        <v>71</v>
      </c>
      <c r="C37" s="3" t="s">
        <v>21</v>
      </c>
      <c r="D37" s="4">
        <v>15</v>
      </c>
      <c r="E37" s="4">
        <v>0</v>
      </c>
      <c r="F37" s="4">
        <f t="shared" ref="F37:F42" si="3">ROUND(D37*E37,2)</f>
        <v>0</v>
      </c>
    </row>
    <row r="38" spans="1:6" ht="49.5" x14ac:dyDescent="0.25">
      <c r="A38" s="3" t="s">
        <v>72</v>
      </c>
      <c r="B38" s="3" t="s">
        <v>73</v>
      </c>
      <c r="C38" s="3" t="s">
        <v>21</v>
      </c>
      <c r="D38" s="4">
        <v>15</v>
      </c>
      <c r="E38" s="4">
        <v>0</v>
      </c>
      <c r="F38" s="4">
        <f t="shared" si="3"/>
        <v>0</v>
      </c>
    </row>
    <row r="39" spans="1:6" ht="49.5" x14ac:dyDescent="0.25">
      <c r="A39" s="3" t="s">
        <v>74</v>
      </c>
      <c r="B39" s="3" t="s">
        <v>75</v>
      </c>
      <c r="C39" s="3" t="s">
        <v>21</v>
      </c>
      <c r="D39" s="4">
        <v>15</v>
      </c>
      <c r="E39" s="4">
        <v>0</v>
      </c>
      <c r="F39" s="4">
        <f t="shared" si="3"/>
        <v>0</v>
      </c>
    </row>
    <row r="40" spans="1:6" ht="33" x14ac:dyDescent="0.25">
      <c r="A40" s="3" t="s">
        <v>76</v>
      </c>
      <c r="B40" s="3" t="s">
        <v>77</v>
      </c>
      <c r="C40" s="3" t="s">
        <v>21</v>
      </c>
      <c r="D40" s="4">
        <v>15</v>
      </c>
      <c r="E40" s="4">
        <v>0</v>
      </c>
      <c r="F40" s="4">
        <f t="shared" si="3"/>
        <v>0</v>
      </c>
    </row>
    <row r="41" spans="1:6" ht="16.5" x14ac:dyDescent="0.25">
      <c r="A41" s="3" t="s">
        <v>78</v>
      </c>
      <c r="B41" s="3" t="s">
        <v>79</v>
      </c>
      <c r="C41" s="3" t="s">
        <v>21</v>
      </c>
      <c r="D41" s="4">
        <v>15</v>
      </c>
      <c r="E41" s="4">
        <v>0</v>
      </c>
      <c r="F41" s="4">
        <f t="shared" si="3"/>
        <v>0</v>
      </c>
    </row>
    <row r="42" spans="1:6" ht="33" x14ac:dyDescent="0.25">
      <c r="A42" s="3" t="s">
        <v>80</v>
      </c>
      <c r="B42" s="3" t="s">
        <v>81</v>
      </c>
      <c r="C42" s="3" t="s">
        <v>21</v>
      </c>
      <c r="D42" s="4">
        <v>15</v>
      </c>
      <c r="E42" s="4">
        <v>0</v>
      </c>
      <c r="F42" s="4">
        <f t="shared" si="3"/>
        <v>0</v>
      </c>
    </row>
    <row r="43" spans="1:6" x14ac:dyDescent="0.25">
      <c r="A43" s="5"/>
      <c r="B43" s="5" t="s">
        <v>82</v>
      </c>
      <c r="C43" s="5"/>
      <c r="D43" s="5"/>
      <c r="E43" s="5"/>
      <c r="F43" s="5">
        <f>SUM(F37:F42)</f>
        <v>0</v>
      </c>
    </row>
    <row r="44" spans="1:6" x14ac:dyDescent="0.25">
      <c r="A44" s="2" t="s">
        <v>83</v>
      </c>
      <c r="B44" s="2" t="s">
        <v>84</v>
      </c>
      <c r="C44" s="2"/>
      <c r="D44" s="2"/>
      <c r="E44" s="2"/>
      <c r="F44" s="2"/>
    </row>
    <row r="45" spans="1:6" ht="49.5" x14ac:dyDescent="0.25">
      <c r="A45" s="3" t="s">
        <v>85</v>
      </c>
      <c r="B45" s="3" t="s">
        <v>71</v>
      </c>
      <c r="C45" s="3" t="s">
        <v>21</v>
      </c>
      <c r="D45" s="4">
        <v>74</v>
      </c>
      <c r="E45" s="4">
        <v>0</v>
      </c>
      <c r="F45" s="4">
        <f t="shared" ref="F45:F53" si="4">ROUND(D45*E45,2)</f>
        <v>0</v>
      </c>
    </row>
    <row r="46" spans="1:6" ht="33" x14ac:dyDescent="0.25">
      <c r="A46" s="3" t="s">
        <v>86</v>
      </c>
      <c r="B46" s="3" t="s">
        <v>87</v>
      </c>
      <c r="C46" s="3" t="s">
        <v>21</v>
      </c>
      <c r="D46" s="4">
        <v>6</v>
      </c>
      <c r="E46" s="4">
        <v>0</v>
      </c>
      <c r="F46" s="4">
        <f t="shared" si="4"/>
        <v>0</v>
      </c>
    </row>
    <row r="47" spans="1:6" ht="33" x14ac:dyDescent="0.25">
      <c r="A47" s="3" t="s">
        <v>88</v>
      </c>
      <c r="B47" s="3" t="s">
        <v>81</v>
      </c>
      <c r="C47" s="3" t="s">
        <v>21</v>
      </c>
      <c r="D47" s="4">
        <v>6</v>
      </c>
      <c r="E47" s="4">
        <v>0</v>
      </c>
      <c r="F47" s="4">
        <f t="shared" si="4"/>
        <v>0</v>
      </c>
    </row>
    <row r="48" spans="1:6" ht="16.5" x14ac:dyDescent="0.25">
      <c r="A48" s="3" t="s">
        <v>89</v>
      </c>
      <c r="B48" s="3" t="s">
        <v>90</v>
      </c>
      <c r="C48" s="3" t="s">
        <v>21</v>
      </c>
      <c r="D48" s="4">
        <v>3</v>
      </c>
      <c r="E48" s="4">
        <v>0</v>
      </c>
      <c r="F48" s="4">
        <f t="shared" si="4"/>
        <v>0</v>
      </c>
    </row>
    <row r="49" spans="1:6" ht="49.5" x14ac:dyDescent="0.25">
      <c r="A49" s="3" t="s">
        <v>91</v>
      </c>
      <c r="B49" s="3" t="s">
        <v>92</v>
      </c>
      <c r="C49" s="3" t="s">
        <v>21</v>
      </c>
      <c r="D49" s="4">
        <v>68</v>
      </c>
      <c r="E49" s="4">
        <v>0</v>
      </c>
      <c r="F49" s="4">
        <f t="shared" si="4"/>
        <v>0</v>
      </c>
    </row>
    <row r="50" spans="1:6" ht="33" x14ac:dyDescent="0.25">
      <c r="A50" s="3" t="s">
        <v>93</v>
      </c>
      <c r="B50" s="3" t="s">
        <v>94</v>
      </c>
      <c r="C50" s="3" t="s">
        <v>21</v>
      </c>
      <c r="D50" s="4">
        <v>68</v>
      </c>
      <c r="E50" s="4">
        <v>0</v>
      </c>
      <c r="F50" s="4">
        <f t="shared" si="4"/>
        <v>0</v>
      </c>
    </row>
    <row r="51" spans="1:6" ht="49.5" x14ac:dyDescent="0.25">
      <c r="A51" s="3" t="s">
        <v>95</v>
      </c>
      <c r="B51" s="3" t="s">
        <v>96</v>
      </c>
      <c r="C51" s="3" t="s">
        <v>21</v>
      </c>
      <c r="D51" s="4">
        <v>68</v>
      </c>
      <c r="E51" s="4">
        <v>0</v>
      </c>
      <c r="F51" s="4">
        <f t="shared" si="4"/>
        <v>0</v>
      </c>
    </row>
    <row r="52" spans="1:6" ht="33" x14ac:dyDescent="0.25">
      <c r="A52" s="3" t="s">
        <v>97</v>
      </c>
      <c r="B52" s="3" t="s">
        <v>98</v>
      </c>
      <c r="C52" s="3" t="s">
        <v>16</v>
      </c>
      <c r="D52" s="4">
        <v>27</v>
      </c>
      <c r="E52" s="4">
        <v>0</v>
      </c>
      <c r="F52" s="4">
        <f t="shared" si="4"/>
        <v>0</v>
      </c>
    </row>
    <row r="53" spans="1:6" ht="33" x14ac:dyDescent="0.25">
      <c r="A53" s="3" t="s">
        <v>99</v>
      </c>
      <c r="B53" s="3" t="s">
        <v>100</v>
      </c>
      <c r="C53" s="3" t="s">
        <v>29</v>
      </c>
      <c r="D53" s="4">
        <v>2.16</v>
      </c>
      <c r="E53" s="4">
        <v>0</v>
      </c>
      <c r="F53" s="4">
        <f t="shared" si="4"/>
        <v>0</v>
      </c>
    </row>
    <row r="54" spans="1:6" ht="28.5" x14ac:dyDescent="0.25">
      <c r="A54" s="5"/>
      <c r="B54" s="5" t="s">
        <v>101</v>
      </c>
      <c r="C54" s="5"/>
      <c r="D54" s="5"/>
      <c r="E54" s="5"/>
      <c r="F54" s="5">
        <f>SUM(F45:F53)</f>
        <v>0</v>
      </c>
    </row>
    <row r="55" spans="1:6" x14ac:dyDescent="0.25">
      <c r="A55" s="5"/>
      <c r="B55" s="5" t="s">
        <v>102</v>
      </c>
      <c r="C55" s="5"/>
      <c r="D55" s="5"/>
      <c r="E55" s="5"/>
      <c r="F55" s="5">
        <f>F43+F54</f>
        <v>0</v>
      </c>
    </row>
    <row r="56" spans="1:6" x14ac:dyDescent="0.25">
      <c r="A56" s="7" t="s">
        <v>104</v>
      </c>
      <c r="B56" s="8"/>
      <c r="C56" s="8"/>
      <c r="D56" s="8"/>
      <c r="E56" s="9"/>
      <c r="F56" s="5">
        <f>F16+F24+F34+F55</f>
        <v>0</v>
      </c>
    </row>
    <row r="57" spans="1:6" x14ac:dyDescent="0.25">
      <c r="A57" s="7" t="s">
        <v>105</v>
      </c>
      <c r="B57" s="8"/>
      <c r="C57" s="8"/>
      <c r="D57" s="8"/>
      <c r="E57" s="9"/>
      <c r="F57" s="5">
        <f>F56*23%</f>
        <v>0</v>
      </c>
    </row>
    <row r="58" spans="1:6" x14ac:dyDescent="0.25">
      <c r="A58" s="7" t="s">
        <v>106</v>
      </c>
      <c r="B58" s="8"/>
      <c r="C58" s="8"/>
      <c r="D58" s="8"/>
      <c r="E58" s="9"/>
      <c r="F58" s="5">
        <f>F56+F57</f>
        <v>0</v>
      </c>
    </row>
  </sheetData>
  <mergeCells count="4">
    <mergeCell ref="A1:F1"/>
    <mergeCell ref="A56:E56"/>
    <mergeCell ref="A57:E57"/>
    <mergeCell ref="A58:E58"/>
  </mergeCells>
  <pageMargins left="0.7" right="0.7" top="0.75" bottom="0.75" header="0.3" footer="0.3"/>
  <ignoredErrors>
    <ignoredError sqref="A1:A13 A15:A55 A14 C14:F14 B1:F13 B15:F55 F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Larek</cp:lastModifiedBy>
  <dcterms:created xsi:type="dcterms:W3CDTF">2025-05-21T06:31:09Z</dcterms:created>
  <dcterms:modified xsi:type="dcterms:W3CDTF">2025-05-21T06:34:39Z</dcterms:modified>
</cp:coreProperties>
</file>