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U\UD\2025 przetargi poniżej 130tys\Stare Miasto północ\RO Śródka-Ostrów\Konarskiego\"/>
    </mc:Choice>
  </mc:AlternateContent>
  <bookViews>
    <workbookView xWindow="0" yWindow="0" windowWidth="28800" windowHeight="12330"/>
  </bookViews>
  <sheets>
    <sheet name="Oferta" sheetId="1" r:id="rId1"/>
  </sheets>
  <calcPr calcId="191029"/>
</workbook>
</file>

<file path=xl/calcChain.xml><?xml version="1.0" encoding="utf-8"?>
<calcChain xmlns="http://schemas.openxmlformats.org/spreadsheetml/2006/main">
  <c r="G45" i="1" l="1"/>
  <c r="G44" i="1"/>
  <c r="G41" i="1"/>
  <c r="G40" i="1"/>
  <c r="G39" i="1"/>
  <c r="G38" i="1"/>
  <c r="G37" i="1"/>
  <c r="G42" i="1" s="1"/>
  <c r="G34" i="1"/>
  <c r="G33" i="1"/>
  <c r="G32" i="1"/>
  <c r="G31" i="1"/>
  <c r="G35" i="1" s="1"/>
  <c r="G28" i="1"/>
  <c r="G27" i="1"/>
  <c r="G26" i="1"/>
  <c r="G29" i="1" s="1"/>
  <c r="G23" i="1"/>
  <c r="G22" i="1"/>
  <c r="G21" i="1"/>
  <c r="G20" i="1"/>
  <c r="G19" i="1"/>
  <c r="G24" i="1" s="1"/>
  <c r="G16" i="1"/>
  <c r="G17" i="1" s="1"/>
  <c r="G13" i="1"/>
  <c r="G12" i="1"/>
  <c r="G11" i="1"/>
  <c r="G10" i="1"/>
  <c r="G9" i="1"/>
  <c r="G8" i="1"/>
  <c r="G7" i="1"/>
  <c r="G6" i="1"/>
  <c r="G5" i="1"/>
  <c r="G14" i="1" s="1"/>
  <c r="G43" i="1" l="1"/>
</calcChain>
</file>

<file path=xl/sharedStrings.xml><?xml version="1.0" encoding="utf-8"?>
<sst xmlns="http://schemas.openxmlformats.org/spreadsheetml/2006/main" count="144" uniqueCount="106">
  <si>
    <t>Remont nawierzchni chodnika na ul. Konarskiego  (str.południowa) oraz wzdłuż bloku nr 19 (strona północna) na długości 29 mb</t>
  </si>
  <si>
    <t>Lp.</t>
  </si>
  <si>
    <t>Podstawa</t>
  </si>
  <si>
    <t>Opis robót</t>
  </si>
  <si>
    <t>Jednostka</t>
  </si>
  <si>
    <t>Obmiar</t>
  </si>
  <si>
    <t>Cena jedn.</t>
  </si>
  <si>
    <t>Wartość</t>
  </si>
  <si>
    <t>1</t>
  </si>
  <si>
    <t>2</t>
  </si>
  <si>
    <t>3</t>
  </si>
  <si>
    <t>4</t>
  </si>
  <si>
    <t>5</t>
  </si>
  <si>
    <t>6</t>
  </si>
  <si>
    <t>7</t>
  </si>
  <si>
    <t>ROZBIÓRKA</t>
  </si>
  <si>
    <t>KNR 2-31 0803-03 0803-04</t>
  </si>
  <si>
    <t>Mechaniczne rozebranie nawierzchni z mieszanek mineralno-bitumicznych o grubości 5 cm</t>
  </si>
  <si>
    <t>m2</t>
  </si>
  <si>
    <t>KNR AT-03 0101-01</t>
  </si>
  <si>
    <t>Roboty remontowe - cięcie piłą nawierzchni bitumicznych na gł. do 5 cm</t>
  </si>
  <si>
    <t>m</t>
  </si>
  <si>
    <t>KNR 2-31 0815-06_x000D_
analogia</t>
  </si>
  <si>
    <t>Rozebranie chodników, wysepek przystankowych i przejść dla pieszych z płyt betonowych 35x35x5 cm na podsypce cementowo-piaskowej (100% wywóz na gruz)</t>
  </si>
  <si>
    <t>KNR 2-31 0813-06</t>
  </si>
  <si>
    <t>KNR 2-31 0814-01</t>
  </si>
  <si>
    <t>Rozebranie obrzeży 6x20 cm na podsypce piaskowej</t>
  </si>
  <si>
    <t>KNR 2-31 0812-03</t>
  </si>
  <si>
    <t>Rozebranie ław z betonu (100% wywóz na gruz)</t>
  </si>
  <si>
    <t>m3</t>
  </si>
  <si>
    <t>KNR 2-31 0817-01_x000D_
analogia</t>
  </si>
  <si>
    <t>Rozebranie ścieków z klinkieru 6 cm (2rzędy) na podsypce piaskowej</t>
  </si>
  <si>
    <t>8</t>
  </si>
  <si>
    <t>KNR 4-04 1103-01</t>
  </si>
  <si>
    <t>Załadowanie gruzu koparko-ładowarką przy obsłudze na zmianę roboczą przez 3 samochody samowyładowcze</t>
  </si>
  <si>
    <t>9</t>
  </si>
  <si>
    <t xml:space="preserve">KNR 4-04 1103-04 1103-05 </t>
  </si>
  <si>
    <t>RAZEM 1 ROZBIÓRKA</t>
  </si>
  <si>
    <t>ROBOTY ZIEMNE</t>
  </si>
  <si>
    <t>10</t>
  </si>
  <si>
    <t xml:space="preserve">KNR 2-01 0202-03 0214-03 </t>
  </si>
  <si>
    <t>RAZEM 2 ROBOTY ZIEMNE</t>
  </si>
  <si>
    <t>ELEMENTY ULICY</t>
  </si>
  <si>
    <t>11</t>
  </si>
  <si>
    <t>KNR 2-31 0403-04</t>
  </si>
  <si>
    <t>Krawężniki betonowe wystające o wymiarach 20x30 cm na podsypce cementowo-piaskowej</t>
  </si>
  <si>
    <t>12</t>
  </si>
  <si>
    <t>KNR 2-31 0402-04</t>
  </si>
  <si>
    <t>Ława pod krawężniki betonowa z oporem - BETON B12/15</t>
  </si>
  <si>
    <t>13</t>
  </si>
  <si>
    <t>KNR 2-31 0407-02</t>
  </si>
  <si>
    <t>Obrzeża betonowe o wymiarach 20x6 cm na podsypce piaskowej z wypełnieniem spoin piaskiem</t>
  </si>
  <si>
    <t>14</t>
  </si>
  <si>
    <t>Ława pod opornik betonowa z oporem - BETON B12/15</t>
  </si>
  <si>
    <t>15</t>
  </si>
  <si>
    <t>KNR 2-31 0607-02_x000D_
analogia</t>
  </si>
  <si>
    <t>Ścieki uliczne z dwóch rzędów z kostki betonowej gr 8 cm  na podsypce cementowo-piaskowej</t>
  </si>
  <si>
    <t>RAZEM 3 ELEMENTY ULICY</t>
  </si>
  <si>
    <t>PODBUDOWA</t>
  </si>
  <si>
    <t>16</t>
  </si>
  <si>
    <t>KNR 2-31 0103-04</t>
  </si>
  <si>
    <t>Mechaniczne profilowanie i zagęszczenie podłoża pod warstwy konstrukcyjne nawierzchni w gruncie kat. I-IV</t>
  </si>
  <si>
    <t>17</t>
  </si>
  <si>
    <t>KNR 2-31 0109-03 0109-04_x000D_
analogia</t>
  </si>
  <si>
    <t>Podbudowa betonowa bez dylatacji - grubość warstwy po zagęszczeniu 10 cm BETON C8/10</t>
  </si>
  <si>
    <t>18</t>
  </si>
  <si>
    <t>Podbudowa betonowa bez dylatacji - grubość warstwy po zagęszczeniu 15 cm BETON C8/10</t>
  </si>
  <si>
    <t>RAZEM 4 PODBUDOWA</t>
  </si>
  <si>
    <t>NAWIERZCHNIE</t>
  </si>
  <si>
    <t>19</t>
  </si>
  <si>
    <t>KNR 2-31 0310-05 0310-06_x000D_
analogia</t>
  </si>
  <si>
    <t>Nawierzchnia z mieszanek mineralno-bitumicznych grysowych - warstwa ścieralna asfaltowa - grubość po zagęszczeniu 5 cm</t>
  </si>
  <si>
    <t>20</t>
  </si>
  <si>
    <t>KNR 2-31 1004-06</t>
  </si>
  <si>
    <t>Mechaniczne czyszczenie nawierzchni drogowej ulepszonej (bitum)</t>
  </si>
  <si>
    <t>21</t>
  </si>
  <si>
    <t>KNR 2-31 1004-07</t>
  </si>
  <si>
    <t>Skropienie nawierzchni drogowej asfaltem</t>
  </si>
  <si>
    <t>22</t>
  </si>
  <si>
    <t>KNR 2-31 0511-03</t>
  </si>
  <si>
    <t>Nawierzchnie z kostki brukowej betonowej o grubości 8 cm na podsypce cementowo-piaskowej</t>
  </si>
  <si>
    <t>RAZEM 5 NAWIERZCHNIE</t>
  </si>
  <si>
    <t>ROBOTY INNE</t>
  </si>
  <si>
    <t>23</t>
  </si>
  <si>
    <t>KNR 2-31 1406-03</t>
  </si>
  <si>
    <t>Regulacja pionowa studzienek dla włazów kanałowych</t>
  </si>
  <si>
    <t>szt.</t>
  </si>
  <si>
    <t>24</t>
  </si>
  <si>
    <t>KNR 2-31 1406-02</t>
  </si>
  <si>
    <t>Regulacja pionowa studzienek dla kratek ściekowych ulicznych</t>
  </si>
  <si>
    <t>25</t>
  </si>
  <si>
    <t>KNR 2-31 1406-05</t>
  </si>
  <si>
    <t>Regulacja pionowa studzienek telefonicznych</t>
  </si>
  <si>
    <t>26</t>
  </si>
  <si>
    <t>KNR 2-21 0107-03</t>
  </si>
  <si>
    <t>Zabezpieczenie drzew o średnicy do 30 cm na okres wykonywania robót</t>
  </si>
  <si>
    <t>27</t>
  </si>
  <si>
    <t>KNR 2-01 0505-01 + KNR 2-01 0125-01</t>
  </si>
  <si>
    <t>Ręczne usunięcie warstwy ziemi urodzajnej (humusu) o grubości do 15 cm + ręczne plantowanie powierzchni gruntu rodzimego kat. I-III</t>
  </si>
  <si>
    <t>RAZEM 6 ROBOTY INNE</t>
  </si>
  <si>
    <t>Wywiezienie gruzu z terenu rozbiórki przy mechanicznym załadowaniu i wyładowaniu samochodem samowyładowczym (odległość określi Oferent)</t>
  </si>
  <si>
    <t>Roboty ziemne wykonywane koparkami przedsiębiernymi o poj łyżki 0.40 m3 w gruncie kat. IV z transportem urobku samochodami samowyładowczymi  (odległość określi Oferent)</t>
  </si>
  <si>
    <t>RAZEM kosztorys netto</t>
  </si>
  <si>
    <t>VAT 23%</t>
  </si>
  <si>
    <t>RAZEM kosztorys brutto</t>
  </si>
  <si>
    <t>Rozebranie krawężników betonowych 20x30 cm na podsypce cementowo-piaskowej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</si>
</sst>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\ ##0.00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scheme val="minor"/>
    </font>
    <font>
      <b/>
      <sz val="11"/>
      <color theme="0"/>
      <name val="Century Gothic"/>
    </font>
    <font>
      <b/>
      <sz val="11"/>
      <name val="Century Gothic"/>
    </font>
    <font>
      <sz val="11"/>
      <name val="Century Gothic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 justifyLastLine="1"/>
    </xf>
    <xf numFmtId="164" fontId="3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right" vertical="center" wrapText="1"/>
    </xf>
    <xf numFmtId="164" fontId="3" fillId="4" borderId="3" xfId="0" applyNumberFormat="1" applyFont="1" applyFill="1" applyBorder="1" applyAlignment="1">
      <alignment horizontal="right" vertical="center" wrapText="1"/>
    </xf>
    <xf numFmtId="164" fontId="3" fillId="4" borderId="4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5"/>
  <sheetViews>
    <sheetView tabSelected="1" workbookViewId="0">
      <selection activeCell="C8" sqref="C8"/>
    </sheetView>
  </sheetViews>
  <sheetFormatPr defaultRowHeight="15" x14ac:dyDescent="0.25"/>
  <cols>
    <col min="1" max="1" width="5.7109375" customWidth="1"/>
    <col min="2" max="2" width="28.5703125" customWidth="1"/>
    <col min="3" max="3" width="57.140625" customWidth="1"/>
    <col min="4" max="4" width="6.140625" customWidth="1"/>
    <col min="5" max="7" width="14.28515625" customWidth="1"/>
  </cols>
  <sheetData>
    <row r="1" spans="1:7" ht="51.75" customHeight="1" x14ac:dyDescent="0.25">
      <c r="A1" s="6" t="s">
        <v>0</v>
      </c>
      <c r="B1" s="6"/>
      <c r="C1" s="6"/>
      <c r="D1" s="6"/>
      <c r="E1" s="6"/>
      <c r="F1" s="6"/>
      <c r="G1" s="6"/>
    </row>
    <row r="2" spans="1:7" ht="42.7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25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</row>
    <row r="4" spans="1:7" x14ac:dyDescent="0.25">
      <c r="A4" s="2" t="s">
        <v>8</v>
      </c>
      <c r="B4" s="2"/>
      <c r="C4" s="2" t="s">
        <v>15</v>
      </c>
      <c r="D4" s="2"/>
      <c r="E4" s="2"/>
      <c r="F4" s="2"/>
      <c r="G4" s="2"/>
    </row>
    <row r="5" spans="1:7" ht="33" x14ac:dyDescent="0.25">
      <c r="A5" s="3" t="s">
        <v>8</v>
      </c>
      <c r="B5" s="3" t="s">
        <v>16</v>
      </c>
      <c r="C5" s="3" t="s">
        <v>17</v>
      </c>
      <c r="D5" s="3" t="s">
        <v>18</v>
      </c>
      <c r="E5" s="4">
        <v>14.5</v>
      </c>
      <c r="F5" s="4">
        <v>0</v>
      </c>
      <c r="G5" s="4">
        <f t="shared" ref="G5:G13" si="0">ROUND(E5*F5,2)</f>
        <v>0</v>
      </c>
    </row>
    <row r="6" spans="1:7" ht="33" x14ac:dyDescent="0.25">
      <c r="A6" s="3" t="s">
        <v>9</v>
      </c>
      <c r="B6" s="3" t="s">
        <v>19</v>
      </c>
      <c r="C6" s="3" t="s">
        <v>20</v>
      </c>
      <c r="D6" s="3" t="s">
        <v>21</v>
      </c>
      <c r="E6" s="4">
        <v>97.3</v>
      </c>
      <c r="F6" s="4">
        <v>0</v>
      </c>
      <c r="G6" s="4">
        <f t="shared" si="0"/>
        <v>0</v>
      </c>
    </row>
    <row r="7" spans="1:7" ht="66" x14ac:dyDescent="0.25">
      <c r="A7" s="3" t="s">
        <v>10</v>
      </c>
      <c r="B7" s="3" t="s">
        <v>22</v>
      </c>
      <c r="C7" s="3" t="s">
        <v>23</v>
      </c>
      <c r="D7" s="3" t="s">
        <v>18</v>
      </c>
      <c r="E7" s="4">
        <v>182.2</v>
      </c>
      <c r="F7" s="4">
        <v>0</v>
      </c>
      <c r="G7" s="4">
        <f t="shared" si="0"/>
        <v>0</v>
      </c>
    </row>
    <row r="8" spans="1:7" ht="33" x14ac:dyDescent="0.25">
      <c r="A8" s="3" t="s">
        <v>11</v>
      </c>
      <c r="B8" s="3" t="s">
        <v>24</v>
      </c>
      <c r="C8" s="3" t="s">
        <v>105</v>
      </c>
      <c r="D8" s="3" t="s">
        <v>21</v>
      </c>
      <c r="E8" s="4">
        <v>80.2</v>
      </c>
      <c r="F8" s="4">
        <v>0</v>
      </c>
      <c r="G8" s="4">
        <f t="shared" si="0"/>
        <v>0</v>
      </c>
    </row>
    <row r="9" spans="1:7" ht="16.5" x14ac:dyDescent="0.25">
      <c r="A9" s="3" t="s">
        <v>12</v>
      </c>
      <c r="B9" s="3" t="s">
        <v>25</v>
      </c>
      <c r="C9" s="3" t="s">
        <v>26</v>
      </c>
      <c r="D9" s="3" t="s">
        <v>21</v>
      </c>
      <c r="E9" s="4">
        <v>97.3</v>
      </c>
      <c r="F9" s="4">
        <v>0</v>
      </c>
      <c r="G9" s="4">
        <f t="shared" si="0"/>
        <v>0</v>
      </c>
    </row>
    <row r="10" spans="1:7" ht="16.5" x14ac:dyDescent="0.25">
      <c r="A10" s="3" t="s">
        <v>13</v>
      </c>
      <c r="B10" s="3" t="s">
        <v>27</v>
      </c>
      <c r="C10" s="3" t="s">
        <v>28</v>
      </c>
      <c r="D10" s="3" t="s">
        <v>29</v>
      </c>
      <c r="E10" s="4">
        <v>13.05</v>
      </c>
      <c r="F10" s="4">
        <v>0</v>
      </c>
      <c r="G10" s="4">
        <f t="shared" si="0"/>
        <v>0</v>
      </c>
    </row>
    <row r="11" spans="1:7" ht="33" x14ac:dyDescent="0.25">
      <c r="A11" s="3" t="s">
        <v>14</v>
      </c>
      <c r="B11" s="3" t="s">
        <v>30</v>
      </c>
      <c r="C11" s="3" t="s">
        <v>31</v>
      </c>
      <c r="D11" s="3" t="s">
        <v>21</v>
      </c>
      <c r="E11" s="4">
        <v>74.5</v>
      </c>
      <c r="F11" s="4">
        <v>0</v>
      </c>
      <c r="G11" s="4">
        <f t="shared" si="0"/>
        <v>0</v>
      </c>
    </row>
    <row r="12" spans="1:7" ht="49.5" x14ac:dyDescent="0.25">
      <c r="A12" s="3" t="s">
        <v>32</v>
      </c>
      <c r="B12" s="3" t="s">
        <v>33</v>
      </c>
      <c r="C12" s="3" t="s">
        <v>34</v>
      </c>
      <c r="D12" s="3" t="s">
        <v>29</v>
      </c>
      <c r="E12" s="4">
        <v>44.91</v>
      </c>
      <c r="F12" s="4">
        <v>0</v>
      </c>
      <c r="G12" s="4">
        <f t="shared" si="0"/>
        <v>0</v>
      </c>
    </row>
    <row r="13" spans="1:7" ht="66" x14ac:dyDescent="0.25">
      <c r="A13" s="3" t="s">
        <v>35</v>
      </c>
      <c r="B13" s="3" t="s">
        <v>36</v>
      </c>
      <c r="C13" s="3" t="s">
        <v>100</v>
      </c>
      <c r="D13" s="3" t="s">
        <v>29</v>
      </c>
      <c r="E13" s="4">
        <v>44.91</v>
      </c>
      <c r="F13" s="4">
        <v>0</v>
      </c>
      <c r="G13" s="4">
        <f t="shared" si="0"/>
        <v>0</v>
      </c>
    </row>
    <row r="14" spans="1:7" x14ac:dyDescent="0.25">
      <c r="A14" s="5"/>
      <c r="B14" s="5"/>
      <c r="C14" s="5" t="s">
        <v>37</v>
      </c>
      <c r="D14" s="5"/>
      <c r="E14" s="5"/>
      <c r="F14" s="5"/>
      <c r="G14" s="5">
        <f>SUM(G5:G13)</f>
        <v>0</v>
      </c>
    </row>
    <row r="15" spans="1:7" x14ac:dyDescent="0.25">
      <c r="A15" s="2" t="s">
        <v>9</v>
      </c>
      <c r="B15" s="2"/>
      <c r="C15" s="2" t="s">
        <v>38</v>
      </c>
      <c r="D15" s="2"/>
      <c r="E15" s="2"/>
      <c r="F15" s="2"/>
      <c r="G15" s="2"/>
    </row>
    <row r="16" spans="1:7" ht="66" x14ac:dyDescent="0.25">
      <c r="A16" s="3" t="s">
        <v>39</v>
      </c>
      <c r="B16" s="3" t="s">
        <v>40</v>
      </c>
      <c r="C16" s="3" t="s">
        <v>101</v>
      </c>
      <c r="D16" s="3" t="s">
        <v>29</v>
      </c>
      <c r="E16" s="4">
        <v>46</v>
      </c>
      <c r="F16" s="4">
        <v>0</v>
      </c>
      <c r="G16" s="4">
        <f>ROUND(E16*F16,2)</f>
        <v>0</v>
      </c>
    </row>
    <row r="17" spans="1:7" x14ac:dyDescent="0.25">
      <c r="A17" s="5"/>
      <c r="B17" s="5"/>
      <c r="C17" s="5" t="s">
        <v>41</v>
      </c>
      <c r="D17" s="5"/>
      <c r="E17" s="5"/>
      <c r="F17" s="5"/>
      <c r="G17" s="5">
        <f>G16</f>
        <v>0</v>
      </c>
    </row>
    <row r="18" spans="1:7" x14ac:dyDescent="0.25">
      <c r="A18" s="2" t="s">
        <v>10</v>
      </c>
      <c r="B18" s="2"/>
      <c r="C18" s="2" t="s">
        <v>42</v>
      </c>
      <c r="D18" s="2"/>
      <c r="E18" s="2"/>
      <c r="F18" s="2"/>
      <c r="G18" s="2"/>
    </row>
    <row r="19" spans="1:7" ht="33" x14ac:dyDescent="0.25">
      <c r="A19" s="3" t="s">
        <v>43</v>
      </c>
      <c r="B19" s="3" t="s">
        <v>44</v>
      </c>
      <c r="C19" s="3" t="s">
        <v>45</v>
      </c>
      <c r="D19" s="3" t="s">
        <v>21</v>
      </c>
      <c r="E19" s="4">
        <v>80.2</v>
      </c>
      <c r="F19" s="4">
        <v>0</v>
      </c>
      <c r="G19" s="4">
        <f>ROUND(E19*F19,2)</f>
        <v>0</v>
      </c>
    </row>
    <row r="20" spans="1:7" ht="33" x14ac:dyDescent="0.25">
      <c r="A20" s="3" t="s">
        <v>46</v>
      </c>
      <c r="B20" s="3" t="s">
        <v>47</v>
      </c>
      <c r="C20" s="3" t="s">
        <v>48</v>
      </c>
      <c r="D20" s="3" t="s">
        <v>29</v>
      </c>
      <c r="E20" s="4">
        <v>4.8099999999999996</v>
      </c>
      <c r="F20" s="4">
        <v>0</v>
      </c>
      <c r="G20" s="4">
        <f>ROUND(E20*F20,2)</f>
        <v>0</v>
      </c>
    </row>
    <row r="21" spans="1:7" ht="33" x14ac:dyDescent="0.25">
      <c r="A21" s="3" t="s">
        <v>49</v>
      </c>
      <c r="B21" s="3" t="s">
        <v>50</v>
      </c>
      <c r="C21" s="3" t="s">
        <v>51</v>
      </c>
      <c r="D21" s="3" t="s">
        <v>21</v>
      </c>
      <c r="E21" s="4">
        <v>97.3</v>
      </c>
      <c r="F21" s="4">
        <v>0</v>
      </c>
      <c r="G21" s="4">
        <f>ROUND(E21*F21,2)</f>
        <v>0</v>
      </c>
    </row>
    <row r="22" spans="1:7" ht="33" x14ac:dyDescent="0.25">
      <c r="A22" s="3" t="s">
        <v>52</v>
      </c>
      <c r="B22" s="3" t="s">
        <v>47</v>
      </c>
      <c r="C22" s="3" t="s">
        <v>53</v>
      </c>
      <c r="D22" s="3" t="s">
        <v>29</v>
      </c>
      <c r="E22" s="4">
        <v>3.89</v>
      </c>
      <c r="F22" s="4">
        <v>0</v>
      </c>
      <c r="G22" s="4">
        <f>ROUND(E22*F22,2)</f>
        <v>0</v>
      </c>
    </row>
    <row r="23" spans="1:7" ht="33" x14ac:dyDescent="0.25">
      <c r="A23" s="3" t="s">
        <v>54</v>
      </c>
      <c r="B23" s="3" t="s">
        <v>55</v>
      </c>
      <c r="C23" s="3" t="s">
        <v>56</v>
      </c>
      <c r="D23" s="3" t="s">
        <v>21</v>
      </c>
      <c r="E23" s="4">
        <v>74.5</v>
      </c>
      <c r="F23" s="4">
        <v>0</v>
      </c>
      <c r="G23" s="4">
        <f>ROUND(E23*F23,2)</f>
        <v>0</v>
      </c>
    </row>
    <row r="24" spans="1:7" x14ac:dyDescent="0.25">
      <c r="A24" s="5"/>
      <c r="B24" s="5"/>
      <c r="C24" s="5" t="s">
        <v>57</v>
      </c>
      <c r="D24" s="5"/>
      <c r="E24" s="5"/>
      <c r="F24" s="5"/>
      <c r="G24" s="5">
        <f>SUM(G19:G23)</f>
        <v>0</v>
      </c>
    </row>
    <row r="25" spans="1:7" x14ac:dyDescent="0.25">
      <c r="A25" s="2" t="s">
        <v>11</v>
      </c>
      <c r="B25" s="2"/>
      <c r="C25" s="2" t="s">
        <v>58</v>
      </c>
      <c r="D25" s="2"/>
      <c r="E25" s="2"/>
      <c r="F25" s="2"/>
      <c r="G25" s="2"/>
    </row>
    <row r="26" spans="1:7" ht="49.5" x14ac:dyDescent="0.25">
      <c r="A26" s="3" t="s">
        <v>59</v>
      </c>
      <c r="B26" s="3" t="s">
        <v>60</v>
      </c>
      <c r="C26" s="3" t="s">
        <v>61</v>
      </c>
      <c r="D26" s="3" t="s">
        <v>18</v>
      </c>
      <c r="E26" s="4">
        <v>226.7</v>
      </c>
      <c r="F26" s="4">
        <v>0</v>
      </c>
      <c r="G26" s="4">
        <f>ROUND(E26*F26,2)</f>
        <v>0</v>
      </c>
    </row>
    <row r="27" spans="1:7" ht="33" x14ac:dyDescent="0.25">
      <c r="A27" s="3" t="s">
        <v>62</v>
      </c>
      <c r="B27" s="3" t="s">
        <v>63</v>
      </c>
      <c r="C27" s="3" t="s">
        <v>64</v>
      </c>
      <c r="D27" s="3" t="s">
        <v>18</v>
      </c>
      <c r="E27" s="4">
        <v>129.19999999999999</v>
      </c>
      <c r="F27" s="4">
        <v>0</v>
      </c>
      <c r="G27" s="4">
        <f>ROUND(E27*F27,2)</f>
        <v>0</v>
      </c>
    </row>
    <row r="28" spans="1:7" ht="33" x14ac:dyDescent="0.25">
      <c r="A28" s="3" t="s">
        <v>65</v>
      </c>
      <c r="B28" s="3" t="s">
        <v>63</v>
      </c>
      <c r="C28" s="3" t="s">
        <v>66</v>
      </c>
      <c r="D28" s="3" t="s">
        <v>18</v>
      </c>
      <c r="E28" s="4">
        <v>97.5</v>
      </c>
      <c r="F28" s="4">
        <v>0</v>
      </c>
      <c r="G28" s="4">
        <f>ROUND(E28*F28,2)</f>
        <v>0</v>
      </c>
    </row>
    <row r="29" spans="1:7" x14ac:dyDescent="0.25">
      <c r="A29" s="5"/>
      <c r="B29" s="5"/>
      <c r="C29" s="5" t="s">
        <v>67</v>
      </c>
      <c r="D29" s="5"/>
      <c r="E29" s="5"/>
      <c r="F29" s="5"/>
      <c r="G29" s="5">
        <f>SUM(G26:G28)</f>
        <v>0</v>
      </c>
    </row>
    <row r="30" spans="1:7" x14ac:dyDescent="0.25">
      <c r="A30" s="2" t="s">
        <v>12</v>
      </c>
      <c r="B30" s="2"/>
      <c r="C30" s="2" t="s">
        <v>68</v>
      </c>
      <c r="D30" s="2"/>
      <c r="E30" s="2"/>
      <c r="F30" s="2"/>
      <c r="G30" s="2"/>
    </row>
    <row r="31" spans="1:7" ht="49.5" x14ac:dyDescent="0.25">
      <c r="A31" s="3" t="s">
        <v>69</v>
      </c>
      <c r="B31" s="3" t="s">
        <v>70</v>
      </c>
      <c r="C31" s="3" t="s">
        <v>71</v>
      </c>
      <c r="D31" s="3" t="s">
        <v>18</v>
      </c>
      <c r="E31" s="4">
        <v>14.5</v>
      </c>
      <c r="F31" s="4">
        <v>0</v>
      </c>
      <c r="G31" s="4">
        <f>ROUND(E31*F31,2)</f>
        <v>0</v>
      </c>
    </row>
    <row r="32" spans="1:7" ht="33" x14ac:dyDescent="0.25">
      <c r="A32" s="3" t="s">
        <v>72</v>
      </c>
      <c r="B32" s="3" t="s">
        <v>73</v>
      </c>
      <c r="C32" s="3" t="s">
        <v>74</v>
      </c>
      <c r="D32" s="3" t="s">
        <v>18</v>
      </c>
      <c r="E32" s="4">
        <v>14.5</v>
      </c>
      <c r="F32" s="4">
        <v>0</v>
      </c>
      <c r="G32" s="4">
        <f>ROUND(E32*F32,2)</f>
        <v>0</v>
      </c>
    </row>
    <row r="33" spans="1:7" ht="16.5" x14ac:dyDescent="0.25">
      <c r="A33" s="3" t="s">
        <v>75</v>
      </c>
      <c r="B33" s="3" t="s">
        <v>76</v>
      </c>
      <c r="C33" s="3" t="s">
        <v>77</v>
      </c>
      <c r="D33" s="3" t="s">
        <v>18</v>
      </c>
      <c r="E33" s="4">
        <v>14.5</v>
      </c>
      <c r="F33" s="4">
        <v>0</v>
      </c>
      <c r="G33" s="4">
        <f>ROUND(E33*F33,2)</f>
        <v>0</v>
      </c>
    </row>
    <row r="34" spans="1:7" ht="33" x14ac:dyDescent="0.25">
      <c r="A34" s="3" t="s">
        <v>78</v>
      </c>
      <c r="B34" s="3" t="s">
        <v>79</v>
      </c>
      <c r="C34" s="3" t="s">
        <v>80</v>
      </c>
      <c r="D34" s="3" t="s">
        <v>18</v>
      </c>
      <c r="E34" s="4">
        <v>226.7</v>
      </c>
      <c r="F34" s="4">
        <v>0</v>
      </c>
      <c r="G34" s="4">
        <f>ROUND(E34*F34,2)</f>
        <v>0</v>
      </c>
    </row>
    <row r="35" spans="1:7" x14ac:dyDescent="0.25">
      <c r="A35" s="5"/>
      <c r="B35" s="5"/>
      <c r="C35" s="5" t="s">
        <v>81</v>
      </c>
      <c r="D35" s="5"/>
      <c r="E35" s="5"/>
      <c r="F35" s="5"/>
      <c r="G35" s="5">
        <f>SUM(G31:G34)</f>
        <v>0</v>
      </c>
    </row>
    <row r="36" spans="1:7" x14ac:dyDescent="0.25">
      <c r="A36" s="2" t="s">
        <v>13</v>
      </c>
      <c r="B36" s="2"/>
      <c r="C36" s="2" t="s">
        <v>82</v>
      </c>
      <c r="D36" s="2"/>
      <c r="E36" s="2"/>
      <c r="F36" s="2"/>
      <c r="G36" s="2"/>
    </row>
    <row r="37" spans="1:7" ht="33" x14ac:dyDescent="0.25">
      <c r="A37" s="3" t="s">
        <v>83</v>
      </c>
      <c r="B37" s="3" t="s">
        <v>84</v>
      </c>
      <c r="C37" s="3" t="s">
        <v>85</v>
      </c>
      <c r="D37" s="3" t="s">
        <v>86</v>
      </c>
      <c r="E37" s="4">
        <v>2</v>
      </c>
      <c r="F37" s="4">
        <v>0</v>
      </c>
      <c r="G37" s="4">
        <f>ROUND(E37*F37,2)</f>
        <v>0</v>
      </c>
    </row>
    <row r="38" spans="1:7" ht="33" x14ac:dyDescent="0.25">
      <c r="A38" s="3" t="s">
        <v>87</v>
      </c>
      <c r="B38" s="3" t="s">
        <v>88</v>
      </c>
      <c r="C38" s="3" t="s">
        <v>89</v>
      </c>
      <c r="D38" s="3" t="s">
        <v>86</v>
      </c>
      <c r="E38" s="4">
        <v>1</v>
      </c>
      <c r="F38" s="4">
        <v>0</v>
      </c>
      <c r="G38" s="4">
        <f>ROUND(E38*F38,2)</f>
        <v>0</v>
      </c>
    </row>
    <row r="39" spans="1:7" ht="16.5" x14ac:dyDescent="0.25">
      <c r="A39" s="3" t="s">
        <v>90</v>
      </c>
      <c r="B39" s="3" t="s">
        <v>91</v>
      </c>
      <c r="C39" s="3" t="s">
        <v>92</v>
      </c>
      <c r="D39" s="3" t="s">
        <v>86</v>
      </c>
      <c r="E39" s="4">
        <v>1</v>
      </c>
      <c r="F39" s="4">
        <v>0</v>
      </c>
      <c r="G39" s="4">
        <f>ROUND(E39*F39,2)</f>
        <v>0</v>
      </c>
    </row>
    <row r="40" spans="1:7" ht="33" x14ac:dyDescent="0.25">
      <c r="A40" s="3" t="s">
        <v>93</v>
      </c>
      <c r="B40" s="3" t="s">
        <v>94</v>
      </c>
      <c r="C40" s="3" t="s">
        <v>95</v>
      </c>
      <c r="D40" s="3" t="s">
        <v>86</v>
      </c>
      <c r="E40" s="4">
        <v>1</v>
      </c>
      <c r="F40" s="4">
        <v>0</v>
      </c>
      <c r="G40" s="4">
        <f>ROUND(E40*F40,2)</f>
        <v>0</v>
      </c>
    </row>
    <row r="41" spans="1:7" ht="49.5" x14ac:dyDescent="0.25">
      <c r="A41" s="3" t="s">
        <v>96</v>
      </c>
      <c r="B41" s="3" t="s">
        <v>97</v>
      </c>
      <c r="C41" s="3" t="s">
        <v>98</v>
      </c>
      <c r="D41" s="3" t="s">
        <v>18</v>
      </c>
      <c r="E41" s="4">
        <v>89.7</v>
      </c>
      <c r="F41" s="4">
        <v>0</v>
      </c>
      <c r="G41" s="4">
        <f>ROUND(E41*F41,2)</f>
        <v>0</v>
      </c>
    </row>
    <row r="42" spans="1:7" x14ac:dyDescent="0.25">
      <c r="A42" s="5"/>
      <c r="B42" s="5"/>
      <c r="C42" s="5" t="s">
        <v>99</v>
      </c>
      <c r="D42" s="5"/>
      <c r="E42" s="5"/>
      <c r="F42" s="5"/>
      <c r="G42" s="5">
        <f>SUM(G37:G41)</f>
        <v>0</v>
      </c>
    </row>
    <row r="43" spans="1:7" x14ac:dyDescent="0.25">
      <c r="A43" s="7" t="s">
        <v>102</v>
      </c>
      <c r="B43" s="8"/>
      <c r="C43" s="8"/>
      <c r="D43" s="8"/>
      <c r="E43" s="8"/>
      <c r="F43" s="9"/>
      <c r="G43" s="5">
        <f>G14+G17+G24+G29+G35+G42</f>
        <v>0</v>
      </c>
    </row>
    <row r="44" spans="1:7" x14ac:dyDescent="0.25">
      <c r="A44" s="7" t="s">
        <v>103</v>
      </c>
      <c r="B44" s="8"/>
      <c r="C44" s="8"/>
      <c r="D44" s="8"/>
      <c r="E44" s="8"/>
      <c r="F44" s="9"/>
      <c r="G44" s="5">
        <f>G43*23%</f>
        <v>0</v>
      </c>
    </row>
    <row r="45" spans="1:7" x14ac:dyDescent="0.25">
      <c r="A45" s="7" t="s">
        <v>104</v>
      </c>
      <c r="B45" s="8"/>
      <c r="C45" s="8"/>
      <c r="D45" s="8"/>
      <c r="E45" s="8"/>
      <c r="F45" s="9"/>
      <c r="G45" s="5">
        <f>G43+G44</f>
        <v>0</v>
      </c>
    </row>
  </sheetData>
  <mergeCells count="4">
    <mergeCell ref="A1:G1"/>
    <mergeCell ref="A43:F43"/>
    <mergeCell ref="A44:F44"/>
    <mergeCell ref="A45:F45"/>
  </mergeCells>
  <pageMargins left="0.7" right="0.7" top="0.75" bottom="0.75" header="0.3" footer="0.3"/>
  <ignoredErrors>
    <ignoredError sqref="A1:G7 A14:G15 A13:B13 D13:G13 A17:G42 A16:B16 D16:G16 G43 A9:G12 A8:B8 D8:G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Hreczyn</dc:creator>
  <cp:lastModifiedBy>Andrzej Hreczyn</cp:lastModifiedBy>
  <dcterms:created xsi:type="dcterms:W3CDTF">2025-04-28T07:36:16Z</dcterms:created>
  <dcterms:modified xsi:type="dcterms:W3CDTF">2025-04-29T08:46:17Z</dcterms:modified>
</cp:coreProperties>
</file>