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zej Sz\Desktop\postępowania\2025\1_Grochowska_Świt\"/>
    </mc:Choice>
  </mc:AlternateContent>
  <bookViews>
    <workbookView xWindow="0" yWindow="0" windowWidth="23040" windowHeight="8376"/>
  </bookViews>
  <sheets>
    <sheet name="OFERTOWY" sheetId="1" r:id="rId1"/>
  </sheets>
  <definedNames>
    <definedName name="_xlnm.Print_Area" localSheetId="0">OFERTOWY!$A$1:$H$40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 s="1"/>
  <c r="H33" i="1"/>
  <c r="H32" i="1"/>
  <c r="H34" i="1" s="1"/>
  <c r="H29" i="1"/>
  <c r="H28" i="1"/>
  <c r="H27" i="1"/>
  <c r="H26" i="1"/>
  <c r="H30" i="1" s="1"/>
  <c r="H25" i="1"/>
  <c r="H22" i="1"/>
  <c r="H21" i="1"/>
  <c r="H20" i="1"/>
  <c r="H19" i="1"/>
  <c r="H18" i="1"/>
  <c r="H17" i="1"/>
  <c r="H16" i="1"/>
  <c r="H15" i="1"/>
  <c r="H14" i="1"/>
  <c r="H13" i="1"/>
  <c r="H12" i="1"/>
  <c r="H11" i="1"/>
  <c r="H23" i="1" s="1"/>
  <c r="H38" i="1" l="1"/>
  <c r="H39" i="1" l="1"/>
  <c r="H40" i="1" s="1"/>
</calcChain>
</file>

<file path=xl/sharedStrings.xml><?xml version="1.0" encoding="utf-8"?>
<sst xmlns="http://schemas.openxmlformats.org/spreadsheetml/2006/main" count="109" uniqueCount="70">
  <si>
    <t>KOSZTORYS OFERTOWY</t>
  </si>
  <si>
    <t>BRANŻA - ORGANIZACJA RUCHU, ELEKTRYCZNA</t>
  </si>
  <si>
    <t>PROJEKT MODERNIZACJI SYGNALIZACJI ŚWIETLNEJ
NA SKRZYŻOWANIU ULIC GROCHOWSKA - ŚWIT W POZNANIU</t>
  </si>
  <si>
    <t>Lp.</t>
  </si>
  <si>
    <t>Wyszczególnienie elementów rozliczeniowych</t>
  </si>
  <si>
    <t>Jednostka</t>
  </si>
  <si>
    <t>Cena jednostkowa</t>
  </si>
  <si>
    <t>Wartość</t>
  </si>
  <si>
    <t>Nazwa</t>
  </si>
  <si>
    <t>Ilość</t>
  </si>
  <si>
    <t>DZIAŁ 1</t>
  </si>
  <si>
    <t>Montaż kabli i urządzeń sygnalizacyjnych</t>
  </si>
  <si>
    <t>.d1</t>
  </si>
  <si>
    <t>KNNR 5 0716-01</t>
  </si>
  <si>
    <t>Układanie kabli o masie do 0.5 kg/m w rurach - YKY 3x1,5mm2</t>
  </si>
  <si>
    <t>m</t>
  </si>
  <si>
    <t>Układanie kabli o masie do 0.5 kg/m w rurach - YKY 5x1,5mm2</t>
  </si>
  <si>
    <t>KNR 5-10 0709-05 analogia</t>
  </si>
  <si>
    <t>Mechaniczne stawianie konstrukcji wysięgnikowej o długosci wysięgnika 10,5 m</t>
  </si>
  <si>
    <t>szt.</t>
  </si>
  <si>
    <t>KNR 5-10 1105-02</t>
  </si>
  <si>
    <t>Dostawa i montaż ekranu kontrastowego do sygnalizatorów typu S1/S3 3x300 na wysięgniku</t>
  </si>
  <si>
    <t>KNR 5-10(wł) 1105-02 analogia</t>
  </si>
  <si>
    <t>Dostawa i montaż ekranu kontrastowego do sygnalizatorów typu S2, 3+1 komorowy 300mm+200mm na wysięgniku</t>
  </si>
  <si>
    <t>Dostawa i montaż sygnalizatora typu S2, 3x300 + 1x200 LED ogólny + sygnalizator warunkowy w prawo na wysięgniku</t>
  </si>
  <si>
    <t>Dostawa i montaż sygnalizatora typu S1, 3x300 LED ogólny na wysięgniku</t>
  </si>
  <si>
    <t>Dostawa i montaż sygnalizatora typu S3, 3x300 LED w lewo na wysięgniku</t>
  </si>
  <si>
    <t>KNR 5-14 0514-01</t>
  </si>
  <si>
    <t>Montaż listew zaciskowych do 8 obwodów - listwa zaciskowa WAGO</t>
  </si>
  <si>
    <t>kpl.</t>
  </si>
  <si>
    <t>KNR 5-10 0605-04</t>
  </si>
  <si>
    <t>Montaż głowic kablowych - obróbka kabli sygnalizacyjnych wielożyłowych bez pancerza</t>
  </si>
  <si>
    <t>KNR 4-03 1203-03</t>
  </si>
  <si>
    <t>Badanie linii kablowej sterowniczej</t>
  </si>
  <si>
    <t>odc.</t>
  </si>
  <si>
    <t>KNR 5-14 0513-01 analiza indywidualna</t>
  </si>
  <si>
    <t>Przeprogramowanie sterownika sygnalizacji świetlnej</t>
  </si>
  <si>
    <t>Suma</t>
  </si>
  <si>
    <t>DZIAŁ 1. Montaż kabli i urządzeń sygnalizacyjnych</t>
  </si>
  <si>
    <t>DZIAŁ 2</t>
  </si>
  <si>
    <t>Oznakowanie poziome</t>
  </si>
  <si>
    <t>.d2</t>
  </si>
  <si>
    <t>KNR 2-31 0706-03</t>
  </si>
  <si>
    <t>Mechaniczne malowanie linii segregacyjnych i krawędziowych przerywanych na jezdni farbą chlorokauczukową (cienkowarstwowe, spray-plastik, do 1mm, 1,5kg/m2)</t>
  </si>
  <si>
    <t>m2</t>
  </si>
  <si>
    <t>KNR 2-31 0706-06</t>
  </si>
  <si>
    <t>Mechaniczne malowanie linii na skrzyżowaniach i przejściach dla pieszych farbą chlorokauczukową (cienkowarstwowe, spray-plastik, do 1mm, 1,5kg/m2)</t>
  </si>
  <si>
    <t>Mechaniczne malowanie oznakowania poziomego - grubowarstwowe, chemoutwardzlane, gr. 3mm - niebieskie</t>
  </si>
  <si>
    <t>KNR 2-31 1004-06 analogia</t>
  </si>
  <si>
    <t>Mechaniczne czyszczenie nawierzchni drogowej ulepszonej (bitum)</t>
  </si>
  <si>
    <t>KNR 2-31 1004-07 analogia</t>
  </si>
  <si>
    <t>Wypełnienie ubytków po usuwaniu oznakowania na jezdni masą chemoutwardzalną</t>
  </si>
  <si>
    <t>DZIAŁ 2. Oznakowanie poziome</t>
  </si>
  <si>
    <t>DZIAŁ 3</t>
  </si>
  <si>
    <t>Oznakowanie pionowe</t>
  </si>
  <si>
    <t>.d3</t>
  </si>
  <si>
    <t>KNR 2-31 0702-02</t>
  </si>
  <si>
    <t>Słupki do znaków drogowych z kotwicą do zabetonowania: z rur stalowych o śr. 70 mm.</t>
  </si>
  <si>
    <t>KNR 2-31 0703-01</t>
  </si>
  <si>
    <t>Przymocowanie tablic znaków drogowych zakazu, nakazu, ostrzegawczych, informacyjnych o powierzchni do 0.3 m2</t>
  </si>
  <si>
    <t>DZIAŁ 3. Oznakowanie pionowe</t>
  </si>
  <si>
    <t>DZIAŁ 4</t>
  </si>
  <si>
    <t>Demontaże</t>
  </si>
  <si>
    <t>.d4</t>
  </si>
  <si>
    <t>KNR-W 5-10 1101-01 analiza indywidualna</t>
  </si>
  <si>
    <t>Demontaż wysięgnika sygnalizacyjnego wraz z urządzeniami sygnalizacji</t>
  </si>
  <si>
    <t>DZIAŁ 4. Demontaże</t>
  </si>
  <si>
    <t>RAZEM NETTO :</t>
  </si>
  <si>
    <t>VAT :</t>
  </si>
  <si>
    <t>RAZEM BRUTTO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</si>
</sst>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9"/>
      <color rgb="FF000000"/>
      <name val="Calibri"/>
      <family val="2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b/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49" fontId="8" fillId="0" borderId="8" xfId="1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top"/>
    </xf>
    <xf numFmtId="4" fontId="8" fillId="0" borderId="8" xfId="0" applyNumberFormat="1" applyFont="1" applyBorder="1" applyAlignment="1">
      <alignment vertical="top" wrapText="1"/>
    </xf>
    <xf numFmtId="4" fontId="7" fillId="0" borderId="16" xfId="0" applyNumberFormat="1" applyFont="1" applyBorder="1" applyAlignment="1">
      <alignment vertical="top"/>
    </xf>
    <xf numFmtId="1" fontId="8" fillId="0" borderId="8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right" vertical="top" wrapText="1"/>
    </xf>
    <xf numFmtId="49" fontId="8" fillId="0" borderId="13" xfId="1" applyNumberFormat="1" applyFont="1" applyBorder="1" applyAlignment="1">
      <alignment horizontal="left" vertical="top" wrapText="1"/>
    </xf>
    <xf numFmtId="4" fontId="8" fillId="0" borderId="13" xfId="0" applyNumberFormat="1" applyFont="1" applyBorder="1" applyAlignment="1">
      <alignment horizontal="right" vertical="top" wrapText="1"/>
    </xf>
    <xf numFmtId="4" fontId="9" fillId="0" borderId="14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vertical="top" wrapText="1"/>
    </xf>
    <xf numFmtId="164" fontId="10" fillId="0" borderId="8" xfId="0" applyNumberFormat="1" applyFont="1" applyBorder="1" applyAlignment="1">
      <alignment horizontal="center" vertical="top"/>
    </xf>
    <xf numFmtId="4" fontId="10" fillId="0" borderId="8" xfId="0" applyNumberFormat="1" applyFont="1" applyBorder="1" applyAlignment="1">
      <alignment horizontal="right" vertical="top"/>
    </xf>
    <xf numFmtId="0" fontId="11" fillId="0" borderId="8" xfId="0" applyFont="1" applyBorder="1" applyAlignment="1">
      <alignment vertical="top" wrapText="1"/>
    </xf>
    <xf numFmtId="1" fontId="10" fillId="0" borderId="8" xfId="0" applyNumberFormat="1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8" xfId="0" applyFont="1" applyBorder="1" applyAlignment="1">
      <alignment horizontal="right" vertical="top" wrapText="1"/>
    </xf>
    <xf numFmtId="49" fontId="8" fillId="0" borderId="18" xfId="1" applyNumberFormat="1" applyFont="1" applyBorder="1" applyAlignment="1">
      <alignment horizontal="left" vertical="top" wrapText="1"/>
    </xf>
    <xf numFmtId="4" fontId="8" fillId="0" borderId="18" xfId="0" applyNumberFormat="1" applyFont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/>
    <xf numFmtId="4" fontId="6" fillId="4" borderId="7" xfId="0" applyNumberFormat="1" applyFont="1" applyFill="1" applyBorder="1"/>
    <xf numFmtId="4" fontId="9" fillId="4" borderId="0" xfId="0" applyNumberFormat="1" applyFont="1" applyFill="1"/>
    <xf numFmtId="4" fontId="4" fillId="0" borderId="5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2" fontId="9" fillId="4" borderId="0" xfId="0" applyNumberFormat="1" applyFont="1" applyFill="1"/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topLeftCell="A33" zoomScale="130" zoomScaleNormal="130" zoomScaleSheetLayoutView="130" workbookViewId="0">
      <selection activeCell="H39" sqref="H39"/>
    </sheetView>
  </sheetViews>
  <sheetFormatPr defaultRowHeight="12" x14ac:dyDescent="0.25"/>
  <cols>
    <col min="1" max="1" width="6.42578125" style="1" customWidth="1"/>
    <col min="2" max="2" width="3.7109375" style="2" customWidth="1"/>
    <col min="3" max="3" width="22.7109375" customWidth="1"/>
    <col min="4" max="4" width="63.28515625" customWidth="1"/>
    <col min="5" max="5" width="8.28515625" style="1" customWidth="1"/>
    <col min="6" max="6" width="7.85546875" style="1" customWidth="1"/>
    <col min="7" max="7" width="11.85546875" style="3" customWidth="1"/>
    <col min="8" max="8" width="12.140625" customWidth="1"/>
  </cols>
  <sheetData>
    <row r="1" spans="1:8" ht="21" x14ac:dyDescent="0.4">
      <c r="A1" s="50" t="s">
        <v>0</v>
      </c>
      <c r="B1" s="50"/>
      <c r="C1" s="50"/>
      <c r="D1" s="50"/>
      <c r="E1" s="50"/>
      <c r="F1" s="50"/>
      <c r="G1" s="50"/>
      <c r="H1" s="50"/>
    </row>
    <row r="2" spans="1:8" ht="6.75" customHeight="1" x14ac:dyDescent="0.25">
      <c r="A2" s="51"/>
      <c r="B2" s="51"/>
      <c r="C2" s="51"/>
      <c r="D2" s="51"/>
      <c r="E2" s="51"/>
      <c r="F2" s="51"/>
      <c r="G2" s="51"/>
      <c r="H2" s="51"/>
    </row>
    <row r="3" spans="1:8" ht="15.6" x14ac:dyDescent="0.3">
      <c r="A3" s="52" t="s">
        <v>1</v>
      </c>
      <c r="B3" s="52"/>
      <c r="C3" s="52"/>
      <c r="D3" s="52"/>
      <c r="E3" s="52"/>
      <c r="F3" s="52"/>
      <c r="G3" s="52"/>
      <c r="H3" s="52"/>
    </row>
    <row r="4" spans="1:8" ht="6" customHeight="1" x14ac:dyDescent="0.3">
      <c r="A4" s="52"/>
      <c r="B4" s="52"/>
      <c r="C4" s="52"/>
      <c r="D4" s="52"/>
      <c r="E4" s="52"/>
      <c r="F4" s="52"/>
      <c r="G4" s="52"/>
      <c r="H4" s="52"/>
    </row>
    <row r="5" spans="1:8" x14ac:dyDescent="0.25">
      <c r="A5" s="53" t="s">
        <v>2</v>
      </c>
      <c r="B5" s="53"/>
      <c r="C5" s="53"/>
      <c r="D5" s="53"/>
      <c r="E5" s="53"/>
      <c r="F5" s="53"/>
      <c r="G5" s="53"/>
      <c r="H5" s="53"/>
    </row>
    <row r="6" spans="1:8" ht="37.5" customHeight="1" x14ac:dyDescent="0.25">
      <c r="A6" s="54"/>
      <c r="B6" s="54"/>
      <c r="C6" s="54"/>
      <c r="D6" s="54"/>
      <c r="E6" s="54"/>
      <c r="F6" s="54"/>
      <c r="G6" s="54"/>
      <c r="H6" s="54"/>
    </row>
    <row r="7" spans="1:8" ht="12.6" thickBot="1" x14ac:dyDescent="0.3"/>
    <row r="8" spans="1:8" ht="12" customHeight="1" x14ac:dyDescent="0.25">
      <c r="A8" s="55" t="s">
        <v>3</v>
      </c>
      <c r="B8" s="4"/>
      <c r="C8" s="57"/>
      <c r="D8" s="59" t="s">
        <v>4</v>
      </c>
      <c r="E8" s="61" t="s">
        <v>5</v>
      </c>
      <c r="F8" s="62"/>
      <c r="G8" s="63" t="s">
        <v>6</v>
      </c>
      <c r="H8" s="47" t="s">
        <v>7</v>
      </c>
    </row>
    <row r="9" spans="1:8" x14ac:dyDescent="0.25">
      <c r="A9" s="56"/>
      <c r="B9" s="5"/>
      <c r="C9" s="58"/>
      <c r="D9" s="60"/>
      <c r="E9" s="6" t="s">
        <v>8</v>
      </c>
      <c r="F9" s="6" t="s">
        <v>9</v>
      </c>
      <c r="G9" s="64"/>
      <c r="H9" s="48"/>
    </row>
    <row r="10" spans="1:8" ht="23.25" customHeight="1" x14ac:dyDescent="0.25">
      <c r="A10" s="7" t="s">
        <v>10</v>
      </c>
      <c r="B10" s="8"/>
      <c r="C10" s="9" t="s">
        <v>11</v>
      </c>
      <c r="D10" s="10"/>
      <c r="E10" s="11"/>
      <c r="F10" s="12"/>
      <c r="G10" s="11"/>
      <c r="H10" s="13"/>
    </row>
    <row r="11" spans="1:8" x14ac:dyDescent="0.25">
      <c r="A11" s="14">
        <v>1</v>
      </c>
      <c r="B11" s="15" t="s">
        <v>12</v>
      </c>
      <c r="C11" s="16" t="s">
        <v>13</v>
      </c>
      <c r="D11" s="17" t="s">
        <v>14</v>
      </c>
      <c r="E11" s="15" t="s">
        <v>15</v>
      </c>
      <c r="F11" s="18">
        <v>92.5</v>
      </c>
      <c r="G11" s="19">
        <v>0</v>
      </c>
      <c r="H11" s="20">
        <f>ROUNDUP(F11*G11,2)</f>
        <v>0</v>
      </c>
    </row>
    <row r="12" spans="1:8" x14ac:dyDescent="0.25">
      <c r="A12" s="14">
        <v>2</v>
      </c>
      <c r="B12" s="15" t="s">
        <v>12</v>
      </c>
      <c r="C12" s="16" t="s">
        <v>13</v>
      </c>
      <c r="D12" s="17" t="s">
        <v>16</v>
      </c>
      <c r="E12" s="15" t="s">
        <v>15</v>
      </c>
      <c r="F12" s="18">
        <v>165</v>
      </c>
      <c r="G12" s="19">
        <v>0</v>
      </c>
      <c r="H12" s="20">
        <f t="shared" ref="H12:H22" si="0">ROUNDUP(F12*G12,2)</f>
        <v>0</v>
      </c>
    </row>
    <row r="13" spans="1:8" ht="20.399999999999999" x14ac:dyDescent="0.25">
      <c r="A13" s="14">
        <v>3</v>
      </c>
      <c r="B13" s="15" t="s">
        <v>12</v>
      </c>
      <c r="C13" s="16" t="s">
        <v>17</v>
      </c>
      <c r="D13" s="17" t="s">
        <v>18</v>
      </c>
      <c r="E13" s="15" t="s">
        <v>19</v>
      </c>
      <c r="F13" s="21">
        <v>1</v>
      </c>
      <c r="G13" s="19">
        <v>0</v>
      </c>
      <c r="H13" s="20">
        <f t="shared" si="0"/>
        <v>0</v>
      </c>
    </row>
    <row r="14" spans="1:8" ht="20.399999999999999" x14ac:dyDescent="0.25">
      <c r="A14" s="14">
        <v>4</v>
      </c>
      <c r="B14" s="15" t="s">
        <v>12</v>
      </c>
      <c r="C14" s="16" t="s">
        <v>20</v>
      </c>
      <c r="D14" s="17" t="s">
        <v>21</v>
      </c>
      <c r="E14" s="15" t="s">
        <v>19</v>
      </c>
      <c r="F14" s="21">
        <v>3</v>
      </c>
      <c r="G14" s="19">
        <v>0</v>
      </c>
      <c r="H14" s="20">
        <f t="shared" si="0"/>
        <v>0</v>
      </c>
    </row>
    <row r="15" spans="1:8" ht="20.399999999999999" x14ac:dyDescent="0.25">
      <c r="A15" s="14">
        <v>5</v>
      </c>
      <c r="B15" s="15" t="s">
        <v>12</v>
      </c>
      <c r="C15" s="16" t="s">
        <v>22</v>
      </c>
      <c r="D15" s="17" t="s">
        <v>23</v>
      </c>
      <c r="E15" s="15" t="s">
        <v>19</v>
      </c>
      <c r="F15" s="21">
        <v>1</v>
      </c>
      <c r="G15" s="19">
        <v>0</v>
      </c>
      <c r="H15" s="20">
        <f t="shared" si="0"/>
        <v>0</v>
      </c>
    </row>
    <row r="16" spans="1:8" ht="20.399999999999999" x14ac:dyDescent="0.25">
      <c r="A16" s="14">
        <v>6</v>
      </c>
      <c r="B16" s="15" t="s">
        <v>12</v>
      </c>
      <c r="C16" s="16" t="s">
        <v>20</v>
      </c>
      <c r="D16" s="17" t="s">
        <v>24</v>
      </c>
      <c r="E16" s="15" t="s">
        <v>19</v>
      </c>
      <c r="F16" s="21">
        <v>1</v>
      </c>
      <c r="G16" s="19">
        <v>0</v>
      </c>
      <c r="H16" s="20">
        <f t="shared" si="0"/>
        <v>0</v>
      </c>
    </row>
    <row r="17" spans="1:8" x14ac:dyDescent="0.25">
      <c r="A17" s="14">
        <v>7</v>
      </c>
      <c r="B17" s="15" t="s">
        <v>12</v>
      </c>
      <c r="C17" s="16" t="s">
        <v>20</v>
      </c>
      <c r="D17" s="17" t="s">
        <v>25</v>
      </c>
      <c r="E17" s="15" t="s">
        <v>19</v>
      </c>
      <c r="F17" s="21">
        <v>2</v>
      </c>
      <c r="G17" s="19">
        <v>0</v>
      </c>
      <c r="H17" s="20">
        <f t="shared" si="0"/>
        <v>0</v>
      </c>
    </row>
    <row r="18" spans="1:8" x14ac:dyDescent="0.25">
      <c r="A18" s="14">
        <v>8</v>
      </c>
      <c r="B18" s="15" t="s">
        <v>12</v>
      </c>
      <c r="C18" s="16" t="s">
        <v>20</v>
      </c>
      <c r="D18" s="17" t="s">
        <v>26</v>
      </c>
      <c r="E18" s="15" t="s">
        <v>19</v>
      </c>
      <c r="F18" s="21">
        <v>3</v>
      </c>
      <c r="G18" s="19">
        <v>0</v>
      </c>
      <c r="H18" s="20">
        <f t="shared" si="0"/>
        <v>0</v>
      </c>
    </row>
    <row r="19" spans="1:8" x14ac:dyDescent="0.25">
      <c r="A19" s="14">
        <v>9</v>
      </c>
      <c r="B19" s="15" t="s">
        <v>12</v>
      </c>
      <c r="C19" s="16" t="s">
        <v>27</v>
      </c>
      <c r="D19" s="17" t="s">
        <v>28</v>
      </c>
      <c r="E19" s="15" t="s">
        <v>29</v>
      </c>
      <c r="F19" s="21">
        <v>1</v>
      </c>
      <c r="G19" s="19">
        <v>0</v>
      </c>
      <c r="H19" s="20">
        <f t="shared" si="0"/>
        <v>0</v>
      </c>
    </row>
    <row r="20" spans="1:8" ht="20.399999999999999" x14ac:dyDescent="0.25">
      <c r="A20" s="14">
        <v>10</v>
      </c>
      <c r="B20" s="15" t="s">
        <v>12</v>
      </c>
      <c r="C20" s="16" t="s">
        <v>30</v>
      </c>
      <c r="D20" s="17" t="s">
        <v>31</v>
      </c>
      <c r="E20" s="15" t="s">
        <v>19</v>
      </c>
      <c r="F20" s="21">
        <v>6</v>
      </c>
      <c r="G20" s="19">
        <v>0</v>
      </c>
      <c r="H20" s="20">
        <f t="shared" si="0"/>
        <v>0</v>
      </c>
    </row>
    <row r="21" spans="1:8" x14ac:dyDescent="0.25">
      <c r="A21" s="14">
        <v>11</v>
      </c>
      <c r="B21" s="15" t="s">
        <v>12</v>
      </c>
      <c r="C21" s="16" t="s">
        <v>32</v>
      </c>
      <c r="D21" s="17" t="s">
        <v>33</v>
      </c>
      <c r="E21" s="15" t="s">
        <v>34</v>
      </c>
      <c r="F21" s="21">
        <v>6</v>
      </c>
      <c r="G21" s="19">
        <v>0</v>
      </c>
      <c r="H21" s="20">
        <f t="shared" si="0"/>
        <v>0</v>
      </c>
    </row>
    <row r="22" spans="1:8" ht="20.399999999999999" x14ac:dyDescent="0.25">
      <c r="A22" s="14">
        <v>12</v>
      </c>
      <c r="B22" s="15" t="s">
        <v>12</v>
      </c>
      <c r="C22" s="16" t="s">
        <v>35</v>
      </c>
      <c r="D22" s="17" t="s">
        <v>36</v>
      </c>
      <c r="E22" s="15" t="s">
        <v>19</v>
      </c>
      <c r="F22" s="21">
        <v>1</v>
      </c>
      <c r="G22" s="19">
        <v>0</v>
      </c>
      <c r="H22" s="20">
        <f t="shared" si="0"/>
        <v>0</v>
      </c>
    </row>
    <row r="23" spans="1:8" x14ac:dyDescent="0.25">
      <c r="A23" s="22"/>
      <c r="B23" s="23"/>
      <c r="C23" s="24" t="s">
        <v>37</v>
      </c>
      <c r="D23" s="25" t="s">
        <v>38</v>
      </c>
      <c r="E23" s="23"/>
      <c r="F23" s="23"/>
      <c r="G23" s="26"/>
      <c r="H23" s="27">
        <f>SUM(H11:H22)</f>
        <v>0</v>
      </c>
    </row>
    <row r="24" spans="1:8" ht="22.5" customHeight="1" x14ac:dyDescent="0.25">
      <c r="A24" s="7" t="s">
        <v>39</v>
      </c>
      <c r="B24" s="8"/>
      <c r="C24" s="28" t="s">
        <v>40</v>
      </c>
      <c r="D24" s="10"/>
      <c r="E24" s="11"/>
      <c r="F24" s="12"/>
      <c r="G24" s="11"/>
      <c r="H24" s="13"/>
    </row>
    <row r="25" spans="1:8" ht="24.75" customHeight="1" x14ac:dyDescent="0.25">
      <c r="A25" s="14">
        <v>13</v>
      </c>
      <c r="B25" s="29" t="s">
        <v>41</v>
      </c>
      <c r="C25" s="30" t="s">
        <v>42</v>
      </c>
      <c r="D25" s="30" t="s">
        <v>43</v>
      </c>
      <c r="E25" s="29" t="s">
        <v>44</v>
      </c>
      <c r="F25" s="31">
        <v>10.52</v>
      </c>
      <c r="G25" s="32">
        <v>0</v>
      </c>
      <c r="H25" s="20">
        <f t="shared" ref="H25:H29" si="1">ROUNDUP(F25*G25,2)</f>
        <v>0</v>
      </c>
    </row>
    <row r="26" spans="1:8" ht="22.5" customHeight="1" x14ac:dyDescent="0.25">
      <c r="A26" s="14">
        <v>14</v>
      </c>
      <c r="B26" s="29" t="s">
        <v>41</v>
      </c>
      <c r="C26" s="33" t="s">
        <v>45</v>
      </c>
      <c r="D26" s="33" t="s">
        <v>46</v>
      </c>
      <c r="E26" s="29" t="s">
        <v>44</v>
      </c>
      <c r="F26" s="31">
        <v>19.600000000000001</v>
      </c>
      <c r="G26" s="32">
        <v>0</v>
      </c>
      <c r="H26" s="20">
        <f t="shared" si="1"/>
        <v>0</v>
      </c>
    </row>
    <row r="27" spans="1:8" ht="22.5" customHeight="1" x14ac:dyDescent="0.25">
      <c r="A27" s="14">
        <v>15</v>
      </c>
      <c r="B27" s="29" t="s">
        <v>41</v>
      </c>
      <c r="C27" s="16" t="s">
        <v>45</v>
      </c>
      <c r="D27" s="17" t="s">
        <v>47</v>
      </c>
      <c r="E27" s="15" t="s">
        <v>44</v>
      </c>
      <c r="F27" s="31">
        <v>20.98</v>
      </c>
      <c r="G27" s="19">
        <v>0</v>
      </c>
      <c r="H27" s="20">
        <f t="shared" si="1"/>
        <v>0</v>
      </c>
    </row>
    <row r="28" spans="1:8" x14ac:dyDescent="0.25">
      <c r="A28" s="14">
        <v>16</v>
      </c>
      <c r="B28" s="29" t="s">
        <v>41</v>
      </c>
      <c r="C28" s="30" t="s">
        <v>48</v>
      </c>
      <c r="D28" s="30" t="s">
        <v>49</v>
      </c>
      <c r="E28" s="29" t="s">
        <v>44</v>
      </c>
      <c r="F28" s="31">
        <v>19</v>
      </c>
      <c r="G28" s="32">
        <v>0</v>
      </c>
      <c r="H28" s="20">
        <f t="shared" si="1"/>
        <v>0</v>
      </c>
    </row>
    <row r="29" spans="1:8" ht="20.399999999999999" x14ac:dyDescent="0.25">
      <c r="A29" s="14">
        <v>17</v>
      </c>
      <c r="B29" s="29" t="s">
        <v>41</v>
      </c>
      <c r="C29" s="30" t="s">
        <v>50</v>
      </c>
      <c r="D29" s="30" t="s">
        <v>51</v>
      </c>
      <c r="E29" s="29" t="s">
        <v>44</v>
      </c>
      <c r="F29" s="31">
        <v>19</v>
      </c>
      <c r="G29" s="32">
        <v>0</v>
      </c>
      <c r="H29" s="20">
        <f t="shared" si="1"/>
        <v>0</v>
      </c>
    </row>
    <row r="30" spans="1:8" x14ac:dyDescent="0.25">
      <c r="A30" s="22"/>
      <c r="B30" s="23"/>
      <c r="C30" s="24" t="s">
        <v>37</v>
      </c>
      <c r="D30" s="25" t="s">
        <v>52</v>
      </c>
      <c r="E30" s="23"/>
      <c r="F30" s="23"/>
      <c r="G30" s="26"/>
      <c r="H30" s="27">
        <f>SUM(H25:H29)</f>
        <v>0</v>
      </c>
    </row>
    <row r="31" spans="1:8" ht="22.5" customHeight="1" x14ac:dyDescent="0.25">
      <c r="A31" s="7" t="s">
        <v>53</v>
      </c>
      <c r="B31" s="8"/>
      <c r="C31" s="28" t="s">
        <v>54</v>
      </c>
      <c r="D31" s="10"/>
      <c r="E31" s="11"/>
      <c r="F31" s="12"/>
      <c r="G31" s="11"/>
      <c r="H31" s="13"/>
    </row>
    <row r="32" spans="1:8" ht="15" customHeight="1" x14ac:dyDescent="0.25">
      <c r="A32" s="14">
        <v>18</v>
      </c>
      <c r="B32" s="29" t="s">
        <v>55</v>
      </c>
      <c r="C32" s="33" t="s">
        <v>56</v>
      </c>
      <c r="D32" s="33" t="s">
        <v>57</v>
      </c>
      <c r="E32" s="29" t="s">
        <v>19</v>
      </c>
      <c r="F32" s="34">
        <v>4</v>
      </c>
      <c r="G32" s="32">
        <v>0</v>
      </c>
      <c r="H32" s="20">
        <f t="shared" ref="H32:H33" si="2">ROUNDUP(F32*G32,2)</f>
        <v>0</v>
      </c>
    </row>
    <row r="33" spans="1:8" ht="21" customHeight="1" x14ac:dyDescent="0.25">
      <c r="A33" s="14">
        <v>19</v>
      </c>
      <c r="B33" s="29" t="s">
        <v>55</v>
      </c>
      <c r="C33" s="33" t="s">
        <v>58</v>
      </c>
      <c r="D33" s="33" t="s">
        <v>59</v>
      </c>
      <c r="E33" s="29" t="s">
        <v>19</v>
      </c>
      <c r="F33" s="34">
        <v>4</v>
      </c>
      <c r="G33" s="32">
        <v>0</v>
      </c>
      <c r="H33" s="20">
        <f t="shared" si="2"/>
        <v>0</v>
      </c>
    </row>
    <row r="34" spans="1:8" x14ac:dyDescent="0.25">
      <c r="A34" s="22"/>
      <c r="B34" s="23"/>
      <c r="C34" s="24" t="s">
        <v>37</v>
      </c>
      <c r="D34" s="25" t="s">
        <v>60</v>
      </c>
      <c r="E34" s="23"/>
      <c r="F34" s="23"/>
      <c r="G34" s="26"/>
      <c r="H34" s="27">
        <f>SUM(H32:H33)</f>
        <v>0</v>
      </c>
    </row>
    <row r="35" spans="1:8" ht="22.5" customHeight="1" x14ac:dyDescent="0.25">
      <c r="A35" s="7" t="s">
        <v>61</v>
      </c>
      <c r="B35" s="8"/>
      <c r="C35" s="28" t="s">
        <v>62</v>
      </c>
      <c r="D35" s="10"/>
      <c r="E35" s="11"/>
      <c r="F35" s="12"/>
      <c r="G35" s="11"/>
      <c r="H35" s="13"/>
    </row>
    <row r="36" spans="1:8" ht="20.399999999999999" x14ac:dyDescent="0.25">
      <c r="A36" s="35">
        <v>20</v>
      </c>
      <c r="B36" s="29" t="s">
        <v>63</v>
      </c>
      <c r="C36" s="33" t="s">
        <v>64</v>
      </c>
      <c r="D36" s="33" t="s">
        <v>65</v>
      </c>
      <c r="E36" s="29" t="s">
        <v>19</v>
      </c>
      <c r="F36" s="34">
        <v>1</v>
      </c>
      <c r="G36" s="32">
        <v>0</v>
      </c>
      <c r="H36" s="20">
        <f t="shared" ref="H36" si="3">ROUNDUP(F36*G36,2)</f>
        <v>0</v>
      </c>
    </row>
    <row r="37" spans="1:8" ht="12.6" thickBot="1" x14ac:dyDescent="0.3">
      <c r="A37" s="36"/>
      <c r="B37" s="37"/>
      <c r="C37" s="38" t="s">
        <v>37</v>
      </c>
      <c r="D37" s="39" t="s">
        <v>66</v>
      </c>
      <c r="E37" s="37"/>
      <c r="F37" s="37"/>
      <c r="G37" s="40"/>
      <c r="H37" s="41">
        <f>SUM(H36:H36)</f>
        <v>0</v>
      </c>
    </row>
    <row r="38" spans="1:8" x14ac:dyDescent="0.25">
      <c r="A38" s="42"/>
      <c r="B38" s="43"/>
      <c r="C38" s="44"/>
      <c r="D38" s="44"/>
      <c r="E38" s="49" t="s">
        <v>67</v>
      </c>
      <c r="F38" s="49"/>
      <c r="G38" s="49"/>
      <c r="H38" s="45">
        <f>SUM(H23,H30,H34,H37)</f>
        <v>0</v>
      </c>
    </row>
    <row r="39" spans="1:8" x14ac:dyDescent="0.25">
      <c r="E39" s="49" t="s">
        <v>68</v>
      </c>
      <c r="F39" s="49"/>
      <c r="G39" s="49"/>
      <c r="H39" s="65">
        <f>ROUND(H38*0.23,2)</f>
        <v>0</v>
      </c>
    </row>
    <row r="40" spans="1:8" x14ac:dyDescent="0.25">
      <c r="E40" s="49" t="s">
        <v>69</v>
      </c>
      <c r="F40" s="49"/>
      <c r="G40" s="49"/>
      <c r="H40" s="46">
        <f>H38+H39</f>
        <v>0</v>
      </c>
    </row>
  </sheetData>
  <mergeCells count="14">
    <mergeCell ref="H8:H9"/>
    <mergeCell ref="E38:G38"/>
    <mergeCell ref="E39:G39"/>
    <mergeCell ref="E40:G40"/>
    <mergeCell ref="A1:H1"/>
    <mergeCell ref="A2:H2"/>
    <mergeCell ref="A3:H3"/>
    <mergeCell ref="A4:H4"/>
    <mergeCell ref="A5:H6"/>
    <mergeCell ref="A8:A9"/>
    <mergeCell ref="C8:C9"/>
    <mergeCell ref="D8:D9"/>
    <mergeCell ref="E8:F8"/>
    <mergeCell ref="G8:G9"/>
  </mergeCells>
  <pageMargins left="1.0236220472440944" right="0.23622047244094491" top="0.74803149606299213" bottom="0.7480314960629921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OFERTOWY</vt:lpstr>
      <vt:lpstr>OFERTOWY!Obszar_wydruku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Sz</dc:creator>
  <cp:lastModifiedBy>Andrzej Sz</cp:lastModifiedBy>
  <dcterms:created xsi:type="dcterms:W3CDTF">2025-02-11T10:22:18Z</dcterms:created>
  <dcterms:modified xsi:type="dcterms:W3CDTF">2025-02-19T08:14:30Z</dcterms:modified>
</cp:coreProperties>
</file>