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W:\I\IRI\224 Nadzór nad inwestycjami\343. Światopełka - budowa chodnika i przejścia dla pieszych\Przetargi\RB\"/>
    </mc:Choice>
  </mc:AlternateContent>
  <xr:revisionPtr revIDLastSave="0" documentId="13_ncr:1_{E66C094C-E679-4FE0-8ABB-C73CD8B175FE}" xr6:coauthVersionLast="36" xr6:coauthVersionMax="36" xr10:uidLastSave="{00000000-0000-0000-0000-000000000000}"/>
  <bookViews>
    <workbookView xWindow="0" yWindow="0" windowWidth="30765" windowHeight="15390" xr2:uid="{00000000-000D-0000-FFFF-FFFF00000000}"/>
  </bookViews>
  <sheets>
    <sheet name="Oferta" sheetId="1" r:id="rId1"/>
  </sheets>
  <calcPr calcId="191029"/>
</workbook>
</file>

<file path=xl/calcChain.xml><?xml version="1.0" encoding="utf-8"?>
<calcChain xmlns="http://schemas.openxmlformats.org/spreadsheetml/2006/main">
  <c r="G103" i="1" l="1"/>
  <c r="G102" i="1"/>
  <c r="G101" i="1"/>
  <c r="G100" i="1" l="1"/>
  <c r="G98" i="1"/>
  <c r="G99" i="1"/>
  <c r="G97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71" i="1"/>
  <c r="G69" i="1"/>
  <c r="G66" i="1"/>
  <c r="G67" i="1"/>
  <c r="G68" i="1"/>
  <c r="G65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47" i="1"/>
  <c r="G45" i="1"/>
  <c r="G43" i="1"/>
  <c r="G42" i="1"/>
  <c r="G39" i="1"/>
  <c r="G38" i="1"/>
  <c r="G35" i="1"/>
  <c r="G33" i="1"/>
  <c r="G34" i="1"/>
  <c r="G32" i="1"/>
  <c r="G26" i="1"/>
  <c r="G27" i="1"/>
  <c r="G28" i="1"/>
  <c r="G29" i="1"/>
  <c r="G25" i="1"/>
  <c r="G22" i="1"/>
  <c r="G17" i="1"/>
  <c r="G18" i="1"/>
  <c r="G19" i="1"/>
  <c r="G20" i="1"/>
  <c r="G21" i="1"/>
  <c r="G16" i="1"/>
  <c r="G13" i="1"/>
  <c r="G12" i="1"/>
  <c r="G7" i="1"/>
  <c r="G8" i="1"/>
  <c r="G9" i="1"/>
  <c r="G6" i="1"/>
  <c r="G10" i="1" l="1"/>
  <c r="G14" i="1"/>
  <c r="G30" i="1"/>
  <c r="G36" i="1"/>
  <c r="G40" i="1"/>
  <c r="G44" i="1"/>
  <c r="G63" i="1"/>
  <c r="G95" i="1"/>
</calcChain>
</file>

<file path=xl/sharedStrings.xml><?xml version="1.0" encoding="utf-8"?>
<sst xmlns="http://schemas.openxmlformats.org/spreadsheetml/2006/main" count="343" uniqueCount="249">
  <si>
    <t xml:space="preserve">Przebudowa ulicy Światopełka w rejonie skrzyżowania z ulicą Mścibora polegająca na budowie chodnika oraz wykonaniu oświetlenia przejścia dla pieszych </t>
  </si>
  <si>
    <t>Lp.</t>
  </si>
  <si>
    <t>Podstawa</t>
  </si>
  <si>
    <t>Opis robót</t>
  </si>
  <si>
    <t>Jednostka</t>
  </si>
  <si>
    <t>Obmiar</t>
  </si>
  <si>
    <t>Cena jedn.</t>
  </si>
  <si>
    <t>Wartość</t>
  </si>
  <si>
    <t>1</t>
  </si>
  <si>
    <t>2</t>
  </si>
  <si>
    <t>3</t>
  </si>
  <si>
    <t>4</t>
  </si>
  <si>
    <t>5</t>
  </si>
  <si>
    <t>6</t>
  </si>
  <si>
    <t>7</t>
  </si>
  <si>
    <t>ROZBIÓRKI</t>
  </si>
  <si>
    <t>KNR 2-31 0807-01</t>
  </si>
  <si>
    <t>Rozebranie nawierzchni z kostki/płyt betonowych</t>
  </si>
  <si>
    <t>m2</t>
  </si>
  <si>
    <t>KNR AT-03 0102-02</t>
  </si>
  <si>
    <t>Roboty remontowe - frezowanie nawierzchni bitumicznej o gr. 4 cm</t>
  </si>
  <si>
    <t xml:space="preserve">KNR 4-01 0108-11 0108-12 </t>
  </si>
  <si>
    <t>Wywiezienie gruzu spryzmowanego samochodami samowyładowczymi na odległość 10 km - gruz do późniejszej utylizacji</t>
  </si>
  <si>
    <t>m3</t>
  </si>
  <si>
    <t>Wywiezienie gruzu spryzmowanego samochodami samowyładowczymi na odległość 10 km - gruz po frezowaniu do ZDM</t>
  </si>
  <si>
    <t>RAZEM 1 ROZBIÓRKI</t>
  </si>
  <si>
    <t>ROBOTY ZIEMNE</t>
  </si>
  <si>
    <t>KNR 2-31 0101-01 0101-02</t>
  </si>
  <si>
    <t>Mechaniczne wykonanie koryta na całej szerokości jezdni i chodników w gruncie kat. I-IV głębokości 36 cm</t>
  </si>
  <si>
    <t xml:space="preserve">KNR 2-01 0212-05 0214-01 </t>
  </si>
  <si>
    <t>Roboty ziemne wykonywane koparkami podsiębiernymi 0.40 m3 w ziemi kat. I-III uprzednio zmagazynowanej w hałdach z transportem urobku samochodami samowyładowczymi na odległość 15 km</t>
  </si>
  <si>
    <t>RAZEM 2 ROBOTY ZIEMNE</t>
  </si>
  <si>
    <t>OBRZEŻA I KRAWĘŻNIKI</t>
  </si>
  <si>
    <t>KNR 2-31 0401-03</t>
  </si>
  <si>
    <t>Rowki pod krawężniki i ławy krawężnikowe o wymiarach 30x30 cm w gruncie</t>
  </si>
  <si>
    <t>m</t>
  </si>
  <si>
    <t>8</t>
  </si>
  <si>
    <t>KNR 2-31 0402-04</t>
  </si>
  <si>
    <t>Ława pod krawężniki betonowa z oporem - beton C12/15</t>
  </si>
  <si>
    <t>9</t>
  </si>
  <si>
    <t>KNR 2-31 0105-07 0105-08</t>
  </si>
  <si>
    <t>Podsypka cementowo-piaskowa z zagęszczeniem mechanicznym - 3 cm grubości warstwy po zagęszczeniu</t>
  </si>
  <si>
    <t>10</t>
  </si>
  <si>
    <t>KNR 2-31 0407-03</t>
  </si>
  <si>
    <t>Obrzeża betonowe o wymiarach 30x8 cm</t>
  </si>
  <si>
    <t>11</t>
  </si>
  <si>
    <t>KNR 2-31 0403-04</t>
  </si>
  <si>
    <t>Krawężniki betonowe wystające o wymiarach 20x30 cm na podsypce cementowo-piaskowej</t>
  </si>
  <si>
    <t>12</t>
  </si>
  <si>
    <t>KNR AT-03 0401-01</t>
  </si>
  <si>
    <t>Ścieki uliczne z kostki brukowej betonowej</t>
  </si>
  <si>
    <t>RAZEM 3 OBRZEŻA I KRAWĘŻNIKI</t>
  </si>
  <si>
    <t>NAWIERZCHNIE</t>
  </si>
  <si>
    <t>4.1</t>
  </si>
  <si>
    <t>Konstrukcja nawierzchni chodnika po wschodniej stronie ulicy</t>
  </si>
  <si>
    <t>13</t>
  </si>
  <si>
    <t>KNR 2-31 0105-03 0105-04</t>
  </si>
  <si>
    <t>Warstwa z piasku z zagęszczeniem mechanicznym - 10 cm grubości warstwy po zagęszczeniu</t>
  </si>
  <si>
    <t>14</t>
  </si>
  <si>
    <t>KNR 2-31 0109-03 0109-04</t>
  </si>
  <si>
    <t>Podbudowa betonowa - grubość warstwy po zagęszczeniu 15 cm - Beton C8/10</t>
  </si>
  <si>
    <t>15</t>
  </si>
  <si>
    <t>Podsypka cementowo-piaskowa z zagęszczeniem mechanicznym - 4 cm grubości warstwy po zagęszczeniu</t>
  </si>
  <si>
    <t>16</t>
  </si>
  <si>
    <t>KNR 2-31 0502-04</t>
  </si>
  <si>
    <t>Chodniki z płyt betonowych 50x50x7 cm z wypełnieniem spoin piaskiem płukanym 0/2 mm z cementem na sucho</t>
  </si>
  <si>
    <t>17</t>
  </si>
  <si>
    <t>KNNR 6 0302-01</t>
  </si>
  <si>
    <t>Nawierzchnie z kostki kamiennej surowołupanej o wysokości 8-11 cm</t>
  </si>
  <si>
    <t>RAZEM 4.1 Konstrukcja nawierzchni chodnika po wschodniej stronie ulicy</t>
  </si>
  <si>
    <t>4.2</t>
  </si>
  <si>
    <t>Konstrukcja nawierzchni chodnika po zachodniej stronie ulicy</t>
  </si>
  <si>
    <t>18</t>
  </si>
  <si>
    <t>KNR 2-31 0111-03 0111-04</t>
  </si>
  <si>
    <t>Podbudowa z gruntu stabilizowanego cementem RM=2,5 MPa wykonywana mieszarkami doczepnymi - grubość podbudowy po zagęszczeniu 10 cm</t>
  </si>
  <si>
    <t>19</t>
  </si>
  <si>
    <t>KNR 2-31 0114-05 0114-06</t>
  </si>
  <si>
    <t>Podbudowa z kruszywa łamanego stabilizowanego mechanicznie _x000D_o uziarnieniu ciągłym 0/31,5 mm - warstwa dolna o grubości po zagęszczeniu 15 cm</t>
  </si>
  <si>
    <t>20</t>
  </si>
  <si>
    <t>KNNR 6 1005-07</t>
  </si>
  <si>
    <t>Skropienie emulsją asfaltową (zwiększono nakłady robocizny i sprzętu o 50% z uwagi na dużą mobilizację sprzętu na małą ilość pracy do wykonania)</t>
  </si>
  <si>
    <t>21</t>
  </si>
  <si>
    <t>KNR 2-31 0311-05 0311-06</t>
  </si>
  <si>
    <t>Nawierzchnia z betonu asfaltowego AC 8 S - warstwa ścieralna asfaltowa - grubość po zagęszczeniu 4 cm (zwiększono nakłady robocizny i sprzętu o 50% z uwagi na dużą mobilizację sprzętu na małą ilość pracy do wykonania)</t>
  </si>
  <si>
    <t>RAZEM 4.2 Konstrukcja nawierzchni chodnika po zachodniej stronie ulicy</t>
  </si>
  <si>
    <t>4.3</t>
  </si>
  <si>
    <t>Wymiana warstwy ścieralnej</t>
  </si>
  <si>
    <t>22</t>
  </si>
  <si>
    <t>23</t>
  </si>
  <si>
    <t>RAZEM 4.3 Wymiana warstwy ścieralnej</t>
  </si>
  <si>
    <t>4.4</t>
  </si>
  <si>
    <t>Odtworzenie jezdni z kostki wzdłuż wymienianych krawężników</t>
  </si>
  <si>
    <t>24</t>
  </si>
  <si>
    <t>KNR 2-31 0807-03</t>
  </si>
  <si>
    <t>Rozebranie nawierzchni z kostki betonowej</t>
  </si>
  <si>
    <t>25</t>
  </si>
  <si>
    <t>KNR 2-31 0511-03</t>
  </si>
  <si>
    <t>Ponowny montaż nawierzchni z kostki betonowej</t>
  </si>
  <si>
    <t>RAZEM 4.4 Odtworzenie jezdni z kostki wzdłuż wymienianych krawężników</t>
  </si>
  <si>
    <t>RAZEM 4 NAWIERZCHNIE</t>
  </si>
  <si>
    <t>ORGANIZACJA RUCHU</t>
  </si>
  <si>
    <t>26</t>
  </si>
  <si>
    <t>KNR 2-31 1004-06</t>
  </si>
  <si>
    <t>Usuwanie istniejącego oznakowania metodą typu WaterJet</t>
  </si>
  <si>
    <t>27</t>
  </si>
  <si>
    <t>KNR 2-31 0703-03</t>
  </si>
  <si>
    <t>Zdejmowanie tablic znaków drogowych zakazu, nakazu, ostrzegawczych, informacyjnych wraz z wywozem i utylizacją</t>
  </si>
  <si>
    <t>szt.</t>
  </si>
  <si>
    <t>28</t>
  </si>
  <si>
    <t>Rozbiórka tablicy E-1 i jej utylizacja</t>
  </si>
  <si>
    <t>29</t>
  </si>
  <si>
    <t>KNR 2-31 0818-08</t>
  </si>
  <si>
    <t>Rozebranie słupków do znaków wraz z wywozem i utylizacją</t>
  </si>
  <si>
    <t>30</t>
  </si>
  <si>
    <t>Rozebranie konstrukcji wsporczej znaku E-1 złożonej z dwóch podpór wraz z wywozem i utylizacją</t>
  </si>
  <si>
    <t>31</t>
  </si>
  <si>
    <t>Rozebranie słupków do znaków - do montażu w nowej lokalizacji</t>
  </si>
  <si>
    <t>32</t>
  </si>
  <si>
    <t>Zdejmowanie tablic znaków drogowych zakazu, nakazu, ostrzegawczych, informacyjnych - do montażu w nowej lokalizacji</t>
  </si>
  <si>
    <t>33</t>
  </si>
  <si>
    <t>KNR 2-31 0702-02</t>
  </si>
  <si>
    <t>Ponowny montaż słupka stalowego.</t>
  </si>
  <si>
    <t>34</t>
  </si>
  <si>
    <t>KNR 2-31 0703-01</t>
  </si>
  <si>
    <t>Przymocowanie tablic znaków drogowych zakazu, nakazu, ostrzegawczych, informacyjnych - ponowne</t>
  </si>
  <si>
    <t>35</t>
  </si>
  <si>
    <t>KNR 2-31 0706-03</t>
  </si>
  <si>
    <t>Mechaniczne malowanie linii segregacyjnych i krawędziowych przerywanych na jezdni farbą chlorokauczukową</t>
  </si>
  <si>
    <t>36</t>
  </si>
  <si>
    <t>Słupki do znaków drogowych z rur stalowych - nowe</t>
  </si>
  <si>
    <t>37</t>
  </si>
  <si>
    <t>KNR 2-31 0703-02</t>
  </si>
  <si>
    <t>Przymocowanie tablic znaków drogowych zakazu, nakazu, ostrzegawczych, informacyjnych</t>
  </si>
  <si>
    <t>38</t>
  </si>
  <si>
    <t>KNR 2-31 0702-01_x000D_
analogia</t>
  </si>
  <si>
    <t>Słupki przeszkodowe U-5a wraz z dostawą słupka + C-9 mini- analogia</t>
  </si>
  <si>
    <t>39</t>
  </si>
  <si>
    <t>Przymocowanie tablic znaków drogowych zakazu, nakazu, ostrzegawczych, informacyjnych - na słupach oświetleniowych</t>
  </si>
  <si>
    <t>40</t>
  </si>
  <si>
    <t xml:space="preserve"> _x000D_
kalk. własna</t>
  </si>
  <si>
    <t>Faktury informacyjne dla osób niewidomych i słabowidzących</t>
  </si>
  <si>
    <t>41</t>
  </si>
  <si>
    <t/>
  </si>
  <si>
    <t>Montaż opaski odblaskowej na istniejącym słupie oświetleniowym</t>
  </si>
  <si>
    <t>szt</t>
  </si>
  <si>
    <t>RAZEM 5 ORGANIZACJA RUCHU</t>
  </si>
  <si>
    <t>ELEMENTY WYPOSAŻENIA</t>
  </si>
  <si>
    <t>42</t>
  </si>
  <si>
    <t>KNR 2-31 0704-01</t>
  </si>
  <si>
    <t>Balustrada typu ZAP-05-HO-UL/TZ w kolorze RAL7043 z opaską odblaskową</t>
  </si>
  <si>
    <t>43</t>
  </si>
  <si>
    <t>KNR 2-31 0702-03_x000D_
analogia</t>
  </si>
  <si>
    <t>Słupki typu ZAP-03-HO-UL/PA/SK/TO/TZ</t>
  </si>
  <si>
    <t>44</t>
  </si>
  <si>
    <t>KNR 2-31 1406-02</t>
  </si>
  <si>
    <t>Regulacja wysokościowa wpustów ulicznych - regulacja krat wpustów oraz studzienek w zakresie -0,5m do +0,5m od istniejącego poziomu (tzn. w tym ewentualne skrócenie lub wydłużenie studni).</t>
  </si>
  <si>
    <t>45</t>
  </si>
  <si>
    <t>KNR-W 2-18 0529-01</t>
  </si>
  <si>
    <t>Wymiana włazu z zestawem naprawczym</t>
  </si>
  <si>
    <t>RAZEM 6 ELEMENTY WYPOSAŻENIA</t>
  </si>
  <si>
    <t>OŚWIETLENIE ZEWNĘTRZNE</t>
  </si>
  <si>
    <t>46</t>
  </si>
  <si>
    <t>KNNR 5 0701-05</t>
  </si>
  <si>
    <t>Kopanie rowów dla kabli w sposób mechaniczny w gruncie kat. III-IV</t>
  </si>
  <si>
    <t>47</t>
  </si>
  <si>
    <t>KNNR 5 0702-05</t>
  </si>
  <si>
    <t>Zasypywanie rowów dla kabli wykonanych mechanicznie w gruncie kat. III-IV</t>
  </si>
  <si>
    <t>48</t>
  </si>
  <si>
    <t>KNNR 005 0706-0100</t>
  </si>
  <si>
    <t>Nasypanie warstwy piasku na dnie rowu kablowego o szerokości: do 0,4 m</t>
  </si>
  <si>
    <t>49</t>
  </si>
  <si>
    <t>KNNR 001 0408-0200</t>
  </si>
  <si>
    <t>Zagęszczanie nasypów ubijakami mechanicznymi, w gruncie: spoistym kat. III</t>
  </si>
  <si>
    <t>50</t>
  </si>
  <si>
    <t>KNR 401 0108-0600</t>
  </si>
  <si>
    <t>Wywóz ziemi samochodami samowyładowczymi na odległość do 1 km, z załadowaniem i wyładowaniem gruntu kategorii: III</t>
  </si>
  <si>
    <t>51</t>
  </si>
  <si>
    <t>KNNR 005 0705-0100</t>
  </si>
  <si>
    <t>Ułożenie rur osłonowych DVR 75</t>
  </si>
  <si>
    <t>52</t>
  </si>
  <si>
    <t>KNNR 5 0723-01</t>
  </si>
  <si>
    <t>Przewierty mechaniczne dla rury o śr. 110 mm pod obiektami - SRS 110</t>
  </si>
  <si>
    <t>53</t>
  </si>
  <si>
    <t>KNNR 005 0707-0200</t>
  </si>
  <si>
    <t>Ręczne układanie kabli w rowach kablowych, o masie pon. 0,5 do 1,0 kg/m, z przykryciem kabli: folią z PCW uplast.gr.pow.0,4-0,6 mm gat.I/II  - kabel YAKY 4x35mm2</t>
  </si>
  <si>
    <t>54</t>
  </si>
  <si>
    <t>KNNR 005 0726-1000</t>
  </si>
  <si>
    <t>Obróbka na sucho kabli na nap.do 1 kV, o izolacji i powłoce z tworzyw sztucznych - zarobienie na sucho końca kabla 4-żyłowego, o przekroju żył: 25 mm2</t>
  </si>
  <si>
    <t>55</t>
  </si>
  <si>
    <t>KNR 5-09 0804-01</t>
  </si>
  <si>
    <t>Montaż muf kablowych przelotowych na napięcie do 1 kV</t>
  </si>
  <si>
    <t>56</t>
  </si>
  <si>
    <t>KNNR 005 1001-0100</t>
  </si>
  <si>
    <t>Montaż i stawianie słup oświetleniowy 7m - montowana na wysięgniku 1m</t>
  </si>
  <si>
    <t>57</t>
  </si>
  <si>
    <t>Montaż i stawianie słup oświetleniowy 7m - montowana bezpośrednio na słupie</t>
  </si>
  <si>
    <t>58</t>
  </si>
  <si>
    <t>KNNR 005 1002-0100</t>
  </si>
  <si>
    <t>Montaż wysięgników rurowych, mocowanych na słupie, wysięgnik pojedyńczy</t>
  </si>
  <si>
    <t>59</t>
  </si>
  <si>
    <t>KNNR 005 1004-0200</t>
  </si>
  <si>
    <t>Montaż opraw oświetlenia zewnetrznego BGP281 T25 LED75-4S/757 PSD-SR DPR1 FG 6562 lm</t>
  </si>
  <si>
    <t>60</t>
  </si>
  <si>
    <t>Montaż opraw oświetlenia zewnetrznego BGP281 T25 LED54-4S/757 PSD-SR DPR1 FG 4816 lm</t>
  </si>
  <si>
    <t>61</t>
  </si>
  <si>
    <t>KNNR 005 1003-0200</t>
  </si>
  <si>
    <t>Montaż przewodów do opraw oświetleniowych, przez wciąganie w słupy, rury osłonowe i wysięgniki, przy wysokości latarń: 7m+1m</t>
  </si>
  <si>
    <t>kpl</t>
  </si>
  <si>
    <t>62</t>
  </si>
  <si>
    <t>Montaż przewodów do opraw oświetleniowych, przez wciąganie w słupy, rury osłonowe i wysięgniki, przy wysokości latarń: 7m</t>
  </si>
  <si>
    <t>63</t>
  </si>
  <si>
    <t>KNR 514 0604-0100</t>
  </si>
  <si>
    <t>Mocowanie tabliczek opisowych: przykręcanych</t>
  </si>
  <si>
    <t>64</t>
  </si>
  <si>
    <t>KNNR 005 1006-0100</t>
  </si>
  <si>
    <t>Montaż: złącze bezpiecznikowe IZK</t>
  </si>
  <si>
    <t>65</t>
  </si>
  <si>
    <t>KNNR 005 0602-0400</t>
  </si>
  <si>
    <t>Montaż przewodów uziemiających i wyrównawczych wykonanych z bednarki ocynkowanej o przekroju: ułożonych luzem</t>
  </si>
  <si>
    <t>66</t>
  </si>
  <si>
    <t>KNNR 005 0606-0500</t>
  </si>
  <si>
    <t>Montaż metodą udarową uziomu ze stali profilowanej, w gruncie: kat.III  - uziom szpilkowy</t>
  </si>
  <si>
    <t>uziom</t>
  </si>
  <si>
    <t>67</t>
  </si>
  <si>
    <t>KNNR 005 1304-0100</t>
  </si>
  <si>
    <t>Badania i pomiary instalacji uziemienia ochronnego lub roboczego: - pierwszy pomiar</t>
  </si>
  <si>
    <t>68</t>
  </si>
  <si>
    <t>KNNR 005 1304-0200</t>
  </si>
  <si>
    <t>Badania i pomiary instalacji uziemienia ochronnego lub roboczego: - każdy następny pomiar</t>
  </si>
  <si>
    <t>69</t>
  </si>
  <si>
    <t>KNNR 005 1302-0300</t>
  </si>
  <si>
    <t>Badanie linii kablowej: niskiego napięcia - kabel 4-żyłowy</t>
  </si>
  <si>
    <t>odc</t>
  </si>
  <si>
    <t>RAZEM 7 OŚWIETLENIE ZEWNĘTRZNE</t>
  </si>
  <si>
    <t>ODTWORZENIE ZIELENI</t>
  </si>
  <si>
    <t>70</t>
  </si>
  <si>
    <t>KNR 15-01 0210-01</t>
  </si>
  <si>
    <t>Likwidacja słupków drewnianych</t>
  </si>
  <si>
    <t>71</t>
  </si>
  <si>
    <t>KNR 2-21 0218-03</t>
  </si>
  <si>
    <t>Rozścielenie ziemi urodzajnej spycharkami na terenie płaskim - gr. 10 cm</t>
  </si>
  <si>
    <t>72</t>
  </si>
  <si>
    <t>KNR 2-21 0401-01</t>
  </si>
  <si>
    <t>Wykonanie trawników dywanowych siewem na gruncie</t>
  </si>
  <si>
    <t>RAZEM 8 ODTWORZENIE ZIELENI</t>
  </si>
  <si>
    <t>Kosztorys ofertowy</t>
  </si>
  <si>
    <t>RAZEM kosztorys netto</t>
  </si>
  <si>
    <t>Podatek VAT</t>
  </si>
  <si>
    <t>RAZEM kosztorys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</si>
</sst>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.00"/>
    <numFmt numFmtId="165" formatCode="#\ ###\ ###\ ##0.000"/>
  </numFmts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3"/>
      <color theme="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164" fontId="3" fillId="3" borderId="1" xfId="0" applyNumberFormat="1" applyFont="1" applyFill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 wrapText="1"/>
    </xf>
    <xf numFmtId="165" fontId="4" fillId="0" borderId="1" xfId="0" applyNumberFormat="1" applyFont="1" applyBorder="1" applyAlignment="1" applyProtection="1">
      <alignment vertical="center" wrapText="1"/>
    </xf>
    <xf numFmtId="164" fontId="4" fillId="0" borderId="1" xfId="0" applyNumberFormat="1" applyFont="1" applyBorder="1" applyAlignment="1" applyProtection="1">
      <alignment vertical="center" wrapText="1"/>
    </xf>
    <xf numFmtId="164" fontId="3" fillId="4" borderId="1" xfId="0" applyNumberFormat="1" applyFont="1" applyFill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G103"/>
  <sheetViews>
    <sheetView tabSelected="1" topLeftCell="A94" zoomScale="70" zoomScaleNormal="70" workbookViewId="0">
      <selection activeCell="H109" sqref="H109"/>
    </sheetView>
  </sheetViews>
  <sheetFormatPr defaultRowHeight="15" x14ac:dyDescent="0.25"/>
  <cols>
    <col min="1" max="1" width="11.140625" customWidth="1"/>
    <col min="2" max="2" width="22.28515625" customWidth="1"/>
    <col min="3" max="3" width="44.42578125" customWidth="1"/>
    <col min="4" max="7" width="11.140625" customWidth="1"/>
  </cols>
  <sheetData>
    <row r="1" spans="1:7" ht="19.5" x14ac:dyDescent="0.25">
      <c r="A1" s="7" t="s">
        <v>245</v>
      </c>
      <c r="B1" s="7"/>
      <c r="C1" s="7"/>
      <c r="D1" s="7"/>
      <c r="E1" s="7"/>
      <c r="F1" s="7"/>
      <c r="G1" s="7"/>
    </row>
    <row r="2" spans="1:7" ht="36.75" customHeight="1" x14ac:dyDescent="0.25">
      <c r="A2" s="8" t="s">
        <v>0</v>
      </c>
      <c r="B2" s="8"/>
      <c r="C2" s="8"/>
      <c r="D2" s="8"/>
      <c r="E2" s="8"/>
      <c r="F2" s="8"/>
      <c r="G2" s="8"/>
    </row>
    <row r="3" spans="1:7" ht="28.5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x14ac:dyDescent="0.25">
      <c r="A4" s="1" t="s">
        <v>8</v>
      </c>
      <c r="B4" s="1" t="s">
        <v>9</v>
      </c>
      <c r="C4" s="1" t="s">
        <v>10</v>
      </c>
      <c r="D4" s="1" t="s">
        <v>11</v>
      </c>
      <c r="E4" s="1" t="s">
        <v>12</v>
      </c>
      <c r="F4" s="1" t="s">
        <v>13</v>
      </c>
      <c r="G4" s="1" t="s">
        <v>14</v>
      </c>
    </row>
    <row r="5" spans="1:7" x14ac:dyDescent="0.25">
      <c r="A5" s="2" t="s">
        <v>8</v>
      </c>
      <c r="B5" s="2"/>
      <c r="C5" s="2" t="s">
        <v>15</v>
      </c>
      <c r="D5" s="2"/>
      <c r="E5" s="2"/>
      <c r="F5" s="2"/>
      <c r="G5" s="2"/>
    </row>
    <row r="6" spans="1:7" ht="33" x14ac:dyDescent="0.25">
      <c r="A6" s="3" t="s">
        <v>8</v>
      </c>
      <c r="B6" s="3" t="s">
        <v>16</v>
      </c>
      <c r="C6" s="3" t="s">
        <v>17</v>
      </c>
      <c r="D6" s="3" t="s">
        <v>18</v>
      </c>
      <c r="E6" s="4">
        <v>28</v>
      </c>
      <c r="F6" s="5"/>
      <c r="G6" s="5">
        <f>ROUND(E6*F6,2)</f>
        <v>0</v>
      </c>
    </row>
    <row r="7" spans="1:7" ht="33" x14ac:dyDescent="0.25">
      <c r="A7" s="3" t="s">
        <v>9</v>
      </c>
      <c r="B7" s="3" t="s">
        <v>19</v>
      </c>
      <c r="C7" s="3" t="s">
        <v>20</v>
      </c>
      <c r="D7" s="3" t="s">
        <v>18</v>
      </c>
      <c r="E7" s="4">
        <v>150</v>
      </c>
      <c r="F7" s="5"/>
      <c r="G7" s="5">
        <f t="shared" ref="G7:G9" si="0">ROUND(E7*F7,2)</f>
        <v>0</v>
      </c>
    </row>
    <row r="8" spans="1:7" ht="66" x14ac:dyDescent="0.25">
      <c r="A8" s="3" t="s">
        <v>10</v>
      </c>
      <c r="B8" s="3" t="s">
        <v>21</v>
      </c>
      <c r="C8" s="3" t="s">
        <v>22</v>
      </c>
      <c r="D8" s="3" t="s">
        <v>23</v>
      </c>
      <c r="E8" s="4">
        <v>8.1199999999999992</v>
      </c>
      <c r="F8" s="5"/>
      <c r="G8" s="5">
        <f t="shared" si="0"/>
        <v>0</v>
      </c>
    </row>
    <row r="9" spans="1:7" ht="66" x14ac:dyDescent="0.25">
      <c r="A9" s="3" t="s">
        <v>11</v>
      </c>
      <c r="B9" s="3" t="s">
        <v>21</v>
      </c>
      <c r="C9" s="3" t="s">
        <v>24</v>
      </c>
      <c r="D9" s="3" t="s">
        <v>23</v>
      </c>
      <c r="E9" s="4">
        <v>7.5</v>
      </c>
      <c r="F9" s="5"/>
      <c r="G9" s="5">
        <f t="shared" si="0"/>
        <v>0</v>
      </c>
    </row>
    <row r="10" spans="1:7" x14ac:dyDescent="0.25">
      <c r="A10" s="6"/>
      <c r="B10" s="6"/>
      <c r="C10" s="6" t="s">
        <v>25</v>
      </c>
      <c r="D10" s="6"/>
      <c r="E10" s="6"/>
      <c r="F10" s="6"/>
      <c r="G10" s="6">
        <f>SUM(G6:G9)</f>
        <v>0</v>
      </c>
    </row>
    <row r="11" spans="1:7" x14ac:dyDescent="0.25">
      <c r="A11" s="2" t="s">
        <v>9</v>
      </c>
      <c r="B11" s="2"/>
      <c r="C11" s="2" t="s">
        <v>26</v>
      </c>
      <c r="D11" s="2"/>
      <c r="E11" s="2"/>
      <c r="F11" s="2"/>
      <c r="G11" s="2"/>
    </row>
    <row r="12" spans="1:7" ht="49.5" x14ac:dyDescent="0.25">
      <c r="A12" s="3" t="s">
        <v>12</v>
      </c>
      <c r="B12" s="3" t="s">
        <v>27</v>
      </c>
      <c r="C12" s="3" t="s">
        <v>28</v>
      </c>
      <c r="D12" s="3" t="s">
        <v>18</v>
      </c>
      <c r="E12" s="4">
        <v>51</v>
      </c>
      <c r="F12" s="5"/>
      <c r="G12" s="5">
        <f>ROUND(E12*F12,2)</f>
        <v>0</v>
      </c>
    </row>
    <row r="13" spans="1:7" ht="99" x14ac:dyDescent="0.25">
      <c r="A13" s="3" t="s">
        <v>13</v>
      </c>
      <c r="B13" s="3" t="s">
        <v>29</v>
      </c>
      <c r="C13" s="3" t="s">
        <v>30</v>
      </c>
      <c r="D13" s="3" t="s">
        <v>23</v>
      </c>
      <c r="E13" s="4">
        <v>18.36</v>
      </c>
      <c r="F13" s="5"/>
      <c r="G13" s="5">
        <f>ROUND(E13*F13,2)</f>
        <v>0</v>
      </c>
    </row>
    <row r="14" spans="1:7" x14ac:dyDescent="0.25">
      <c r="A14" s="6"/>
      <c r="B14" s="6"/>
      <c r="C14" s="6" t="s">
        <v>31</v>
      </c>
      <c r="D14" s="6"/>
      <c r="E14" s="6"/>
      <c r="F14" s="6"/>
      <c r="G14" s="6">
        <f>SUM(G12:G13)</f>
        <v>0</v>
      </c>
    </row>
    <row r="15" spans="1:7" x14ac:dyDescent="0.25">
      <c r="A15" s="2" t="s">
        <v>10</v>
      </c>
      <c r="B15" s="2"/>
      <c r="C15" s="2" t="s">
        <v>32</v>
      </c>
      <c r="D15" s="2"/>
      <c r="E15" s="2"/>
      <c r="F15" s="2"/>
      <c r="G15" s="2"/>
    </row>
    <row r="16" spans="1:7" ht="49.5" x14ac:dyDescent="0.25">
      <c r="A16" s="3" t="s">
        <v>14</v>
      </c>
      <c r="B16" s="3" t="s">
        <v>33</v>
      </c>
      <c r="C16" s="3" t="s">
        <v>34</v>
      </c>
      <c r="D16" s="3" t="s">
        <v>35</v>
      </c>
      <c r="E16" s="4">
        <v>53.3</v>
      </c>
      <c r="F16" s="5"/>
      <c r="G16" s="5">
        <f>ROUND(E16*F16,2)</f>
        <v>0</v>
      </c>
    </row>
    <row r="17" spans="1:7" ht="33" x14ac:dyDescent="0.25">
      <c r="A17" s="3" t="s">
        <v>36</v>
      </c>
      <c r="B17" s="3" t="s">
        <v>37</v>
      </c>
      <c r="C17" s="3" t="s">
        <v>38</v>
      </c>
      <c r="D17" s="3" t="s">
        <v>23</v>
      </c>
      <c r="E17" s="4">
        <v>3.9620000000000002</v>
      </c>
      <c r="F17" s="5"/>
      <c r="G17" s="5">
        <f t="shared" ref="G17:G21" si="1">ROUND(E17*F17,2)</f>
        <v>0</v>
      </c>
    </row>
    <row r="18" spans="1:7" ht="49.5" x14ac:dyDescent="0.25">
      <c r="A18" s="3" t="s">
        <v>39</v>
      </c>
      <c r="B18" s="3" t="s">
        <v>40</v>
      </c>
      <c r="C18" s="3" t="s">
        <v>41</v>
      </c>
      <c r="D18" s="3" t="s">
        <v>18</v>
      </c>
      <c r="E18" s="4">
        <v>8.6530000000000005</v>
      </c>
      <c r="F18" s="5"/>
      <c r="G18" s="5">
        <f t="shared" si="1"/>
        <v>0</v>
      </c>
    </row>
    <row r="19" spans="1:7" ht="33" x14ac:dyDescent="0.25">
      <c r="A19" s="3" t="s">
        <v>42</v>
      </c>
      <c r="B19" s="3" t="s">
        <v>43</v>
      </c>
      <c r="C19" s="3" t="s">
        <v>44</v>
      </c>
      <c r="D19" s="3" t="s">
        <v>35</v>
      </c>
      <c r="E19" s="4">
        <v>22.3</v>
      </c>
      <c r="F19" s="5"/>
      <c r="G19" s="5">
        <f t="shared" si="1"/>
        <v>0</v>
      </c>
    </row>
    <row r="20" spans="1:7" ht="49.5" x14ac:dyDescent="0.25">
      <c r="A20" s="3" t="s">
        <v>45</v>
      </c>
      <c r="B20" s="3" t="s">
        <v>46</v>
      </c>
      <c r="C20" s="3" t="s">
        <v>47</v>
      </c>
      <c r="D20" s="3" t="s">
        <v>35</v>
      </c>
      <c r="E20" s="4">
        <v>31</v>
      </c>
      <c r="F20" s="5"/>
      <c r="G20" s="5">
        <f t="shared" si="1"/>
        <v>0</v>
      </c>
    </row>
    <row r="21" spans="1:7" ht="33" x14ac:dyDescent="0.25">
      <c r="A21" s="3" t="s">
        <v>48</v>
      </c>
      <c r="B21" s="3" t="s">
        <v>49</v>
      </c>
      <c r="C21" s="3" t="s">
        <v>50</v>
      </c>
      <c r="D21" s="3" t="s">
        <v>35</v>
      </c>
      <c r="E21" s="4">
        <v>31</v>
      </c>
      <c r="F21" s="5"/>
      <c r="G21" s="5">
        <f t="shared" si="1"/>
        <v>0</v>
      </c>
    </row>
    <row r="22" spans="1:7" x14ac:dyDescent="0.25">
      <c r="A22" s="6"/>
      <c r="B22" s="6"/>
      <c r="C22" s="6" t="s">
        <v>51</v>
      </c>
      <c r="D22" s="6"/>
      <c r="E22" s="6"/>
      <c r="F22" s="6"/>
      <c r="G22" s="6">
        <f>SUM(G16:G21)</f>
        <v>0</v>
      </c>
    </row>
    <row r="23" spans="1:7" x14ac:dyDescent="0.25">
      <c r="A23" s="2" t="s">
        <v>11</v>
      </c>
      <c r="B23" s="2"/>
      <c r="C23" s="2" t="s">
        <v>52</v>
      </c>
      <c r="D23" s="2"/>
      <c r="E23" s="2"/>
      <c r="F23" s="2"/>
      <c r="G23" s="2"/>
    </row>
    <row r="24" spans="1:7" ht="28.5" x14ac:dyDescent="0.25">
      <c r="A24" s="2" t="s">
        <v>53</v>
      </c>
      <c r="B24" s="2"/>
      <c r="C24" s="2" t="s">
        <v>54</v>
      </c>
      <c r="D24" s="2"/>
      <c r="E24" s="2"/>
      <c r="F24" s="2"/>
      <c r="G24" s="2"/>
    </row>
    <row r="25" spans="1:7" ht="49.5" x14ac:dyDescent="0.25">
      <c r="A25" s="3" t="s">
        <v>55</v>
      </c>
      <c r="B25" s="3" t="s">
        <v>56</v>
      </c>
      <c r="C25" s="3" t="s">
        <v>57</v>
      </c>
      <c r="D25" s="3" t="s">
        <v>18</v>
      </c>
      <c r="E25" s="4">
        <v>51</v>
      </c>
      <c r="F25" s="5"/>
      <c r="G25" s="5">
        <f>ROUND(E25*F25,2)</f>
        <v>0</v>
      </c>
    </row>
    <row r="26" spans="1:7" ht="49.5" x14ac:dyDescent="0.25">
      <c r="A26" s="3" t="s">
        <v>58</v>
      </c>
      <c r="B26" s="3" t="s">
        <v>59</v>
      </c>
      <c r="C26" s="3" t="s">
        <v>60</v>
      </c>
      <c r="D26" s="3" t="s">
        <v>18</v>
      </c>
      <c r="E26" s="4">
        <v>51</v>
      </c>
      <c r="F26" s="5"/>
      <c r="G26" s="5">
        <f t="shared" ref="G26:G29" si="2">ROUND(E26*F26,2)</f>
        <v>0</v>
      </c>
    </row>
    <row r="27" spans="1:7" ht="49.5" x14ac:dyDescent="0.25">
      <c r="A27" s="3" t="s">
        <v>61</v>
      </c>
      <c r="B27" s="3" t="s">
        <v>40</v>
      </c>
      <c r="C27" s="3" t="s">
        <v>62</v>
      </c>
      <c r="D27" s="3" t="s">
        <v>18</v>
      </c>
      <c r="E27" s="4">
        <v>51</v>
      </c>
      <c r="F27" s="5"/>
      <c r="G27" s="5">
        <f t="shared" si="2"/>
        <v>0</v>
      </c>
    </row>
    <row r="28" spans="1:7" ht="66" x14ac:dyDescent="0.25">
      <c r="A28" s="3" t="s">
        <v>63</v>
      </c>
      <c r="B28" s="3" t="s">
        <v>64</v>
      </c>
      <c r="C28" s="3" t="s">
        <v>65</v>
      </c>
      <c r="D28" s="3" t="s">
        <v>18</v>
      </c>
      <c r="E28" s="4">
        <v>38</v>
      </c>
      <c r="F28" s="5"/>
      <c r="G28" s="5">
        <f t="shared" si="2"/>
        <v>0</v>
      </c>
    </row>
    <row r="29" spans="1:7" ht="33" x14ac:dyDescent="0.25">
      <c r="A29" s="3" t="s">
        <v>66</v>
      </c>
      <c r="B29" s="3" t="s">
        <v>67</v>
      </c>
      <c r="C29" s="3" t="s">
        <v>68</v>
      </c>
      <c r="D29" s="3" t="s">
        <v>18</v>
      </c>
      <c r="E29" s="4">
        <v>13</v>
      </c>
      <c r="F29" s="5"/>
      <c r="G29" s="5">
        <f t="shared" si="2"/>
        <v>0</v>
      </c>
    </row>
    <row r="30" spans="1:7" ht="28.5" x14ac:dyDescent="0.25">
      <c r="A30" s="6"/>
      <c r="B30" s="6"/>
      <c r="C30" s="6" t="s">
        <v>69</v>
      </c>
      <c r="D30" s="6"/>
      <c r="E30" s="6"/>
      <c r="F30" s="6"/>
      <c r="G30" s="6">
        <f>SUM(G25:G29)</f>
        <v>0</v>
      </c>
    </row>
    <row r="31" spans="1:7" ht="28.5" x14ac:dyDescent="0.25">
      <c r="A31" s="2" t="s">
        <v>70</v>
      </c>
      <c r="B31" s="2"/>
      <c r="C31" s="2" t="s">
        <v>71</v>
      </c>
      <c r="D31" s="2"/>
      <c r="E31" s="2"/>
      <c r="F31" s="2"/>
      <c r="G31" s="2"/>
    </row>
    <row r="32" spans="1:7" ht="66" x14ac:dyDescent="0.25">
      <c r="A32" s="3" t="s">
        <v>72</v>
      </c>
      <c r="B32" s="3" t="s">
        <v>73</v>
      </c>
      <c r="C32" s="3" t="s">
        <v>74</v>
      </c>
      <c r="D32" s="3" t="s">
        <v>18</v>
      </c>
      <c r="E32" s="4">
        <v>28</v>
      </c>
      <c r="F32" s="5"/>
      <c r="G32" s="5">
        <f>ROUND(E32*F32,2)</f>
        <v>0</v>
      </c>
    </row>
    <row r="33" spans="1:7" ht="82.5" x14ac:dyDescent="0.25">
      <c r="A33" s="3" t="s">
        <v>75</v>
      </c>
      <c r="B33" s="3" t="s">
        <v>76</v>
      </c>
      <c r="C33" s="3" t="s">
        <v>77</v>
      </c>
      <c r="D33" s="3" t="s">
        <v>18</v>
      </c>
      <c r="E33" s="4">
        <v>28</v>
      </c>
      <c r="F33" s="5"/>
      <c r="G33" s="5">
        <f t="shared" ref="G33:G34" si="3">ROUND(E33*F33,2)</f>
        <v>0</v>
      </c>
    </row>
    <row r="34" spans="1:7" ht="82.5" x14ac:dyDescent="0.25">
      <c r="A34" s="3" t="s">
        <v>78</v>
      </c>
      <c r="B34" s="3" t="s">
        <v>79</v>
      </c>
      <c r="C34" s="3" t="s">
        <v>80</v>
      </c>
      <c r="D34" s="3" t="s">
        <v>18</v>
      </c>
      <c r="E34" s="4">
        <v>28</v>
      </c>
      <c r="F34" s="5"/>
      <c r="G34" s="5">
        <f t="shared" si="3"/>
        <v>0</v>
      </c>
    </row>
    <row r="35" spans="1:7" ht="115.5" x14ac:dyDescent="0.25">
      <c r="A35" s="3" t="s">
        <v>81</v>
      </c>
      <c r="B35" s="3" t="s">
        <v>82</v>
      </c>
      <c r="C35" s="3" t="s">
        <v>83</v>
      </c>
      <c r="D35" s="3" t="s">
        <v>18</v>
      </c>
      <c r="E35" s="4">
        <v>28</v>
      </c>
      <c r="F35" s="5"/>
      <c r="G35" s="5">
        <f>ROUND(E35*F35,2)</f>
        <v>0</v>
      </c>
    </row>
    <row r="36" spans="1:7" ht="28.5" x14ac:dyDescent="0.25">
      <c r="A36" s="6"/>
      <c r="B36" s="6"/>
      <c r="C36" s="6" t="s">
        <v>84</v>
      </c>
      <c r="D36" s="6"/>
      <c r="E36" s="6"/>
      <c r="F36" s="6"/>
      <c r="G36" s="6">
        <f>SUM(G32:G35)</f>
        <v>0</v>
      </c>
    </row>
    <row r="37" spans="1:7" x14ac:dyDescent="0.25">
      <c r="A37" s="2" t="s">
        <v>85</v>
      </c>
      <c r="B37" s="2"/>
      <c r="C37" s="2" t="s">
        <v>86</v>
      </c>
      <c r="D37" s="2"/>
      <c r="E37" s="2"/>
      <c r="F37" s="2"/>
      <c r="G37" s="2"/>
    </row>
    <row r="38" spans="1:7" ht="82.5" x14ac:dyDescent="0.25">
      <c r="A38" s="3" t="s">
        <v>87</v>
      </c>
      <c r="B38" s="3" t="s">
        <v>79</v>
      </c>
      <c r="C38" s="3" t="s">
        <v>80</v>
      </c>
      <c r="D38" s="3" t="s">
        <v>18</v>
      </c>
      <c r="E38" s="4">
        <v>150</v>
      </c>
      <c r="F38" s="5"/>
      <c r="G38" s="5">
        <f>ROUND(E38*F38,2)</f>
        <v>0</v>
      </c>
    </row>
    <row r="39" spans="1:7" ht="115.5" x14ac:dyDescent="0.25">
      <c r="A39" s="3" t="s">
        <v>88</v>
      </c>
      <c r="B39" s="3" t="s">
        <v>82</v>
      </c>
      <c r="C39" s="3" t="s">
        <v>83</v>
      </c>
      <c r="D39" s="3" t="s">
        <v>18</v>
      </c>
      <c r="E39" s="4">
        <v>150</v>
      </c>
      <c r="F39" s="5"/>
      <c r="G39" s="5">
        <f>ROUND(E39*F39,2)</f>
        <v>0</v>
      </c>
    </row>
    <row r="40" spans="1:7" x14ac:dyDescent="0.25">
      <c r="A40" s="6"/>
      <c r="B40" s="6"/>
      <c r="C40" s="6" t="s">
        <v>89</v>
      </c>
      <c r="D40" s="6"/>
      <c r="E40" s="6"/>
      <c r="F40" s="6"/>
      <c r="G40" s="6">
        <f>SUM(G38:G39)</f>
        <v>0</v>
      </c>
    </row>
    <row r="41" spans="1:7" ht="28.5" x14ac:dyDescent="0.25">
      <c r="A41" s="2" t="s">
        <v>90</v>
      </c>
      <c r="B41" s="2"/>
      <c r="C41" s="2" t="s">
        <v>91</v>
      </c>
      <c r="D41" s="2"/>
      <c r="E41" s="2"/>
      <c r="F41" s="2"/>
      <c r="G41" s="2"/>
    </row>
    <row r="42" spans="1:7" ht="33" x14ac:dyDescent="0.25">
      <c r="A42" s="3" t="s">
        <v>92</v>
      </c>
      <c r="B42" s="3" t="s">
        <v>93</v>
      </c>
      <c r="C42" s="3" t="s">
        <v>94</v>
      </c>
      <c r="D42" s="3" t="s">
        <v>18</v>
      </c>
      <c r="E42" s="4">
        <v>31</v>
      </c>
      <c r="F42" s="5"/>
      <c r="G42" s="5">
        <f>ROUND(E42*F42,2)</f>
        <v>0</v>
      </c>
    </row>
    <row r="43" spans="1:7" ht="33" x14ac:dyDescent="0.25">
      <c r="A43" s="3" t="s">
        <v>95</v>
      </c>
      <c r="B43" s="3" t="s">
        <v>96</v>
      </c>
      <c r="C43" s="3" t="s">
        <v>97</v>
      </c>
      <c r="D43" s="3" t="s">
        <v>18</v>
      </c>
      <c r="E43" s="4">
        <v>31</v>
      </c>
      <c r="F43" s="5"/>
      <c r="G43" s="5">
        <f>ROUND(E43*F43,2)</f>
        <v>0</v>
      </c>
    </row>
    <row r="44" spans="1:7" ht="28.5" x14ac:dyDescent="0.25">
      <c r="A44" s="6"/>
      <c r="B44" s="6"/>
      <c r="C44" s="6" t="s">
        <v>98</v>
      </c>
      <c r="D44" s="6"/>
      <c r="E44" s="6"/>
      <c r="F44" s="6"/>
      <c r="G44" s="6">
        <f>SUM(G42:G43)</f>
        <v>0</v>
      </c>
    </row>
    <row r="45" spans="1:7" x14ac:dyDescent="0.25">
      <c r="A45" s="6"/>
      <c r="B45" s="6"/>
      <c r="C45" s="6" t="s">
        <v>99</v>
      </c>
      <c r="D45" s="6"/>
      <c r="E45" s="6"/>
      <c r="F45" s="6"/>
      <c r="G45" s="6">
        <f>G30+G36+G40+G44</f>
        <v>0</v>
      </c>
    </row>
    <row r="46" spans="1:7" x14ac:dyDescent="0.25">
      <c r="A46" s="2" t="s">
        <v>12</v>
      </c>
      <c r="B46" s="2"/>
      <c r="C46" s="2" t="s">
        <v>100</v>
      </c>
      <c r="D46" s="2"/>
      <c r="E46" s="2"/>
      <c r="F46" s="2"/>
      <c r="G46" s="2"/>
    </row>
    <row r="47" spans="1:7" ht="33" x14ac:dyDescent="0.25">
      <c r="A47" s="3" t="s">
        <v>101</v>
      </c>
      <c r="B47" s="3" t="s">
        <v>102</v>
      </c>
      <c r="C47" s="3" t="s">
        <v>103</v>
      </c>
      <c r="D47" s="3" t="s">
        <v>18</v>
      </c>
      <c r="E47" s="4">
        <v>1.04</v>
      </c>
      <c r="F47" s="5"/>
      <c r="G47" s="5">
        <f>ROUND(E47*F47,2)</f>
        <v>0</v>
      </c>
    </row>
    <row r="48" spans="1:7" ht="66" x14ac:dyDescent="0.25">
      <c r="A48" s="3" t="s">
        <v>104</v>
      </c>
      <c r="B48" s="3" t="s">
        <v>105</v>
      </c>
      <c r="C48" s="3" t="s">
        <v>106</v>
      </c>
      <c r="D48" s="3" t="s">
        <v>107</v>
      </c>
      <c r="E48" s="4">
        <v>2</v>
      </c>
      <c r="F48" s="5"/>
      <c r="G48" s="5">
        <f t="shared" ref="G48:G62" si="4">ROUND(E48*F48,2)</f>
        <v>0</v>
      </c>
    </row>
    <row r="49" spans="1:7" ht="16.5" x14ac:dyDescent="0.25">
      <c r="A49" s="3" t="s">
        <v>108</v>
      </c>
      <c r="B49" s="3" t="s">
        <v>105</v>
      </c>
      <c r="C49" s="3" t="s">
        <v>109</v>
      </c>
      <c r="D49" s="3" t="s">
        <v>107</v>
      </c>
      <c r="E49" s="4">
        <v>1</v>
      </c>
      <c r="F49" s="5"/>
      <c r="G49" s="5">
        <f t="shared" si="4"/>
        <v>0</v>
      </c>
    </row>
    <row r="50" spans="1:7" ht="33" x14ac:dyDescent="0.25">
      <c r="A50" s="3" t="s">
        <v>110</v>
      </c>
      <c r="B50" s="3" t="s">
        <v>111</v>
      </c>
      <c r="C50" s="3" t="s">
        <v>112</v>
      </c>
      <c r="D50" s="3" t="s">
        <v>107</v>
      </c>
      <c r="E50" s="4">
        <v>1</v>
      </c>
      <c r="F50" s="5"/>
      <c r="G50" s="5">
        <f t="shared" si="4"/>
        <v>0</v>
      </c>
    </row>
    <row r="51" spans="1:7" ht="49.5" x14ac:dyDescent="0.25">
      <c r="A51" s="3" t="s">
        <v>113</v>
      </c>
      <c r="B51" s="3" t="s">
        <v>111</v>
      </c>
      <c r="C51" s="3" t="s">
        <v>114</v>
      </c>
      <c r="D51" s="3" t="s">
        <v>107</v>
      </c>
      <c r="E51" s="4">
        <v>1</v>
      </c>
      <c r="F51" s="5"/>
      <c r="G51" s="5">
        <f t="shared" si="4"/>
        <v>0</v>
      </c>
    </row>
    <row r="52" spans="1:7" ht="33" x14ac:dyDescent="0.25">
      <c r="A52" s="3" t="s">
        <v>115</v>
      </c>
      <c r="B52" s="3" t="s">
        <v>111</v>
      </c>
      <c r="C52" s="3" t="s">
        <v>116</v>
      </c>
      <c r="D52" s="3" t="s">
        <v>107</v>
      </c>
      <c r="E52" s="4">
        <v>2</v>
      </c>
      <c r="F52" s="5"/>
      <c r="G52" s="5">
        <f t="shared" si="4"/>
        <v>0</v>
      </c>
    </row>
    <row r="53" spans="1:7" ht="66" x14ac:dyDescent="0.25">
      <c r="A53" s="3" t="s">
        <v>117</v>
      </c>
      <c r="B53" s="3" t="s">
        <v>105</v>
      </c>
      <c r="C53" s="3" t="s">
        <v>118</v>
      </c>
      <c r="D53" s="3" t="s">
        <v>107</v>
      </c>
      <c r="E53" s="4">
        <v>1</v>
      </c>
      <c r="F53" s="5"/>
      <c r="G53" s="5">
        <f t="shared" si="4"/>
        <v>0</v>
      </c>
    </row>
    <row r="54" spans="1:7" ht="16.5" x14ac:dyDescent="0.25">
      <c r="A54" s="3" t="s">
        <v>119</v>
      </c>
      <c r="B54" s="3" t="s">
        <v>120</v>
      </c>
      <c r="C54" s="3" t="s">
        <v>121</v>
      </c>
      <c r="D54" s="3" t="s">
        <v>107</v>
      </c>
      <c r="E54" s="4">
        <v>2</v>
      </c>
      <c r="F54" s="5"/>
      <c r="G54" s="5">
        <f t="shared" si="4"/>
        <v>0</v>
      </c>
    </row>
    <row r="55" spans="1:7" ht="66" x14ac:dyDescent="0.25">
      <c r="A55" s="3" t="s">
        <v>122</v>
      </c>
      <c r="B55" s="3" t="s">
        <v>123</v>
      </c>
      <c r="C55" s="3" t="s">
        <v>124</v>
      </c>
      <c r="D55" s="3" t="s">
        <v>107</v>
      </c>
      <c r="E55" s="4">
        <v>1</v>
      </c>
      <c r="F55" s="5"/>
      <c r="G55" s="5">
        <f t="shared" si="4"/>
        <v>0</v>
      </c>
    </row>
    <row r="56" spans="1:7" ht="66" x14ac:dyDescent="0.25">
      <c r="A56" s="3" t="s">
        <v>125</v>
      </c>
      <c r="B56" s="3" t="s">
        <v>126</v>
      </c>
      <c r="C56" s="3" t="s">
        <v>127</v>
      </c>
      <c r="D56" s="3" t="s">
        <v>18</v>
      </c>
      <c r="E56" s="4">
        <v>72.525000000000006</v>
      </c>
      <c r="F56" s="5"/>
      <c r="G56" s="5">
        <f t="shared" si="4"/>
        <v>0</v>
      </c>
    </row>
    <row r="57" spans="1:7" ht="33" x14ac:dyDescent="0.25">
      <c r="A57" s="3" t="s">
        <v>128</v>
      </c>
      <c r="B57" s="3" t="s">
        <v>120</v>
      </c>
      <c r="C57" s="3" t="s">
        <v>129</v>
      </c>
      <c r="D57" s="3" t="s">
        <v>107</v>
      </c>
      <c r="E57" s="4">
        <v>6</v>
      </c>
      <c r="F57" s="5"/>
      <c r="G57" s="5">
        <f t="shared" si="4"/>
        <v>0</v>
      </c>
    </row>
    <row r="58" spans="1:7" ht="49.5" x14ac:dyDescent="0.25">
      <c r="A58" s="3" t="s">
        <v>130</v>
      </c>
      <c r="B58" s="3" t="s">
        <v>131</v>
      </c>
      <c r="C58" s="3" t="s">
        <v>132</v>
      </c>
      <c r="D58" s="3" t="s">
        <v>107</v>
      </c>
      <c r="E58" s="4">
        <v>11</v>
      </c>
      <c r="F58" s="5"/>
      <c r="G58" s="5">
        <f t="shared" si="4"/>
        <v>0</v>
      </c>
    </row>
    <row r="59" spans="1:7" ht="33" x14ac:dyDescent="0.25">
      <c r="A59" s="3" t="s">
        <v>133</v>
      </c>
      <c r="B59" s="3" t="s">
        <v>134</v>
      </c>
      <c r="C59" s="3" t="s">
        <v>135</v>
      </c>
      <c r="D59" s="3" t="s">
        <v>107</v>
      </c>
      <c r="E59" s="4">
        <v>1</v>
      </c>
      <c r="F59" s="5"/>
      <c r="G59" s="5">
        <f t="shared" si="4"/>
        <v>0</v>
      </c>
    </row>
    <row r="60" spans="1:7" ht="66" x14ac:dyDescent="0.25">
      <c r="A60" s="3" t="s">
        <v>136</v>
      </c>
      <c r="B60" s="3" t="s">
        <v>131</v>
      </c>
      <c r="C60" s="3" t="s">
        <v>137</v>
      </c>
      <c r="D60" s="3" t="s">
        <v>107</v>
      </c>
      <c r="E60" s="4">
        <v>2</v>
      </c>
      <c r="F60" s="5"/>
      <c r="G60" s="5">
        <f t="shared" si="4"/>
        <v>0</v>
      </c>
    </row>
    <row r="61" spans="1:7" ht="33" x14ac:dyDescent="0.25">
      <c r="A61" s="3" t="s">
        <v>138</v>
      </c>
      <c r="B61" s="3" t="s">
        <v>139</v>
      </c>
      <c r="C61" s="3" t="s">
        <v>140</v>
      </c>
      <c r="D61" s="3" t="s">
        <v>18</v>
      </c>
      <c r="E61" s="4">
        <v>7</v>
      </c>
      <c r="F61" s="5"/>
      <c r="G61" s="5">
        <f t="shared" si="4"/>
        <v>0</v>
      </c>
    </row>
    <row r="62" spans="1:7" ht="33" x14ac:dyDescent="0.25">
      <c r="A62" s="3" t="s">
        <v>141</v>
      </c>
      <c r="B62" s="3" t="s">
        <v>142</v>
      </c>
      <c r="C62" s="3" t="s">
        <v>143</v>
      </c>
      <c r="D62" s="3" t="s">
        <v>144</v>
      </c>
      <c r="E62" s="4">
        <v>1</v>
      </c>
      <c r="F62" s="5"/>
      <c r="G62" s="5">
        <f t="shared" si="4"/>
        <v>0</v>
      </c>
    </row>
    <row r="63" spans="1:7" x14ac:dyDescent="0.25">
      <c r="A63" s="6"/>
      <c r="B63" s="6"/>
      <c r="C63" s="6" t="s">
        <v>145</v>
      </c>
      <c r="D63" s="6"/>
      <c r="E63" s="6"/>
      <c r="F63" s="6"/>
      <c r="G63" s="6">
        <f>SUM(G47:G62)</f>
        <v>0</v>
      </c>
    </row>
    <row r="64" spans="1:7" x14ac:dyDescent="0.25">
      <c r="A64" s="2" t="s">
        <v>13</v>
      </c>
      <c r="B64" s="2"/>
      <c r="C64" s="2" t="s">
        <v>146</v>
      </c>
      <c r="D64" s="2"/>
      <c r="E64" s="2"/>
      <c r="F64" s="2"/>
      <c r="G64" s="2"/>
    </row>
    <row r="65" spans="1:7" ht="33" x14ac:dyDescent="0.25">
      <c r="A65" s="3" t="s">
        <v>147</v>
      </c>
      <c r="B65" s="3" t="s">
        <v>148</v>
      </c>
      <c r="C65" s="3" t="s">
        <v>149</v>
      </c>
      <c r="D65" s="3" t="s">
        <v>35</v>
      </c>
      <c r="E65" s="4">
        <v>38</v>
      </c>
      <c r="F65" s="5"/>
      <c r="G65" s="5">
        <f>ROUND(E65*F65,2)</f>
        <v>0</v>
      </c>
    </row>
    <row r="66" spans="1:7" ht="33" x14ac:dyDescent="0.25">
      <c r="A66" s="3" t="s">
        <v>150</v>
      </c>
      <c r="B66" s="3" t="s">
        <v>151</v>
      </c>
      <c r="C66" s="3" t="s">
        <v>152</v>
      </c>
      <c r="D66" s="3" t="s">
        <v>107</v>
      </c>
      <c r="E66" s="4">
        <v>5</v>
      </c>
      <c r="F66" s="5"/>
      <c r="G66" s="5">
        <f t="shared" ref="G66:G68" si="5">ROUND(E66*F66,2)</f>
        <v>0</v>
      </c>
    </row>
    <row r="67" spans="1:7" ht="99" x14ac:dyDescent="0.25">
      <c r="A67" s="3" t="s">
        <v>153</v>
      </c>
      <c r="B67" s="3" t="s">
        <v>154</v>
      </c>
      <c r="C67" s="3" t="s">
        <v>155</v>
      </c>
      <c r="D67" s="3" t="s">
        <v>107</v>
      </c>
      <c r="E67" s="4">
        <v>1</v>
      </c>
      <c r="F67" s="5"/>
      <c r="G67" s="5">
        <f t="shared" si="5"/>
        <v>0</v>
      </c>
    </row>
    <row r="68" spans="1:7" ht="33" x14ac:dyDescent="0.25">
      <c r="A68" s="3" t="s">
        <v>156</v>
      </c>
      <c r="B68" s="3" t="s">
        <v>157</v>
      </c>
      <c r="C68" s="3" t="s">
        <v>158</v>
      </c>
      <c r="D68" s="3" t="s">
        <v>107</v>
      </c>
      <c r="E68" s="4">
        <v>1</v>
      </c>
      <c r="F68" s="5"/>
      <c r="G68" s="5">
        <f t="shared" si="5"/>
        <v>0</v>
      </c>
    </row>
    <row r="69" spans="1:7" x14ac:dyDescent="0.25">
      <c r="A69" s="6"/>
      <c r="B69" s="6"/>
      <c r="C69" s="6" t="s">
        <v>159</v>
      </c>
      <c r="D69" s="6"/>
      <c r="E69" s="6"/>
      <c r="F69" s="6"/>
      <c r="G69" s="6">
        <f>SUM(G65:G68)</f>
        <v>0</v>
      </c>
    </row>
    <row r="70" spans="1:7" x14ac:dyDescent="0.25">
      <c r="A70" s="2" t="s">
        <v>14</v>
      </c>
      <c r="B70" s="2"/>
      <c r="C70" s="2" t="s">
        <v>160</v>
      </c>
      <c r="D70" s="2"/>
      <c r="E70" s="2"/>
      <c r="F70" s="2"/>
      <c r="G70" s="2"/>
    </row>
    <row r="71" spans="1:7" ht="33" x14ac:dyDescent="0.25">
      <c r="A71" s="3" t="s">
        <v>161</v>
      </c>
      <c r="B71" s="3" t="s">
        <v>162</v>
      </c>
      <c r="C71" s="3" t="s">
        <v>163</v>
      </c>
      <c r="D71" s="3" t="s">
        <v>23</v>
      </c>
      <c r="E71" s="4">
        <v>18.88</v>
      </c>
      <c r="F71" s="5"/>
      <c r="G71" s="5">
        <f>ROUND(E71*F71,2)</f>
        <v>0</v>
      </c>
    </row>
    <row r="72" spans="1:7" ht="49.5" x14ac:dyDescent="0.25">
      <c r="A72" s="3" t="s">
        <v>164</v>
      </c>
      <c r="B72" s="3" t="s">
        <v>165</v>
      </c>
      <c r="C72" s="3" t="s">
        <v>166</v>
      </c>
      <c r="D72" s="3" t="s">
        <v>23</v>
      </c>
      <c r="E72" s="4">
        <v>14.16</v>
      </c>
      <c r="F72" s="5"/>
      <c r="G72" s="5">
        <f t="shared" ref="G72:G94" si="6">ROUND(E72*F72,2)</f>
        <v>0</v>
      </c>
    </row>
    <row r="73" spans="1:7" ht="33" x14ac:dyDescent="0.25">
      <c r="A73" s="3" t="s">
        <v>167</v>
      </c>
      <c r="B73" s="3" t="s">
        <v>168</v>
      </c>
      <c r="C73" s="3" t="s">
        <v>169</v>
      </c>
      <c r="D73" s="3" t="s">
        <v>35</v>
      </c>
      <c r="E73" s="4">
        <v>118</v>
      </c>
      <c r="F73" s="5"/>
      <c r="G73" s="5">
        <f t="shared" si="6"/>
        <v>0</v>
      </c>
    </row>
    <row r="74" spans="1:7" ht="49.5" x14ac:dyDescent="0.25">
      <c r="A74" s="3" t="s">
        <v>170</v>
      </c>
      <c r="B74" s="3" t="s">
        <v>171</v>
      </c>
      <c r="C74" s="3" t="s">
        <v>172</v>
      </c>
      <c r="D74" s="3" t="s">
        <v>23</v>
      </c>
      <c r="E74" s="4">
        <v>14.16</v>
      </c>
      <c r="F74" s="5"/>
      <c r="G74" s="5">
        <f t="shared" si="6"/>
        <v>0</v>
      </c>
    </row>
    <row r="75" spans="1:7" ht="66" x14ac:dyDescent="0.25">
      <c r="A75" s="3" t="s">
        <v>173</v>
      </c>
      <c r="B75" s="3" t="s">
        <v>174</v>
      </c>
      <c r="C75" s="3" t="s">
        <v>175</v>
      </c>
      <c r="D75" s="3" t="s">
        <v>23</v>
      </c>
      <c r="E75" s="4">
        <v>4.72</v>
      </c>
      <c r="F75" s="5"/>
      <c r="G75" s="5">
        <f t="shared" si="6"/>
        <v>0</v>
      </c>
    </row>
    <row r="76" spans="1:7" ht="16.5" x14ac:dyDescent="0.25">
      <c r="A76" s="3" t="s">
        <v>176</v>
      </c>
      <c r="B76" s="3" t="s">
        <v>177</v>
      </c>
      <c r="C76" s="3" t="s">
        <v>178</v>
      </c>
      <c r="D76" s="3" t="s">
        <v>35</v>
      </c>
      <c r="E76" s="4">
        <v>44</v>
      </c>
      <c r="F76" s="5"/>
      <c r="G76" s="5">
        <f t="shared" si="6"/>
        <v>0</v>
      </c>
    </row>
    <row r="77" spans="1:7" ht="33" x14ac:dyDescent="0.25">
      <c r="A77" s="3" t="s">
        <v>179</v>
      </c>
      <c r="B77" s="3" t="s">
        <v>180</v>
      </c>
      <c r="C77" s="3" t="s">
        <v>181</v>
      </c>
      <c r="D77" s="3" t="s">
        <v>35</v>
      </c>
      <c r="E77" s="4">
        <v>17</v>
      </c>
      <c r="F77" s="5"/>
      <c r="G77" s="5">
        <f t="shared" si="6"/>
        <v>0</v>
      </c>
    </row>
    <row r="78" spans="1:7" ht="82.5" x14ac:dyDescent="0.25">
      <c r="A78" s="3" t="s">
        <v>182</v>
      </c>
      <c r="B78" s="3" t="s">
        <v>183</v>
      </c>
      <c r="C78" s="3" t="s">
        <v>184</v>
      </c>
      <c r="D78" s="3" t="s">
        <v>35</v>
      </c>
      <c r="E78" s="4">
        <v>59</v>
      </c>
      <c r="F78" s="5"/>
      <c r="G78" s="5">
        <f t="shared" si="6"/>
        <v>0</v>
      </c>
    </row>
    <row r="79" spans="1:7" ht="82.5" x14ac:dyDescent="0.25">
      <c r="A79" s="3" t="s">
        <v>185</v>
      </c>
      <c r="B79" s="3" t="s">
        <v>186</v>
      </c>
      <c r="C79" s="3" t="s">
        <v>187</v>
      </c>
      <c r="D79" s="3" t="s">
        <v>144</v>
      </c>
      <c r="E79" s="4">
        <v>4</v>
      </c>
      <c r="F79" s="5"/>
      <c r="G79" s="5">
        <f t="shared" si="6"/>
        <v>0</v>
      </c>
    </row>
    <row r="80" spans="1:7" ht="33" x14ac:dyDescent="0.25">
      <c r="A80" s="3" t="s">
        <v>188</v>
      </c>
      <c r="B80" s="3" t="s">
        <v>189</v>
      </c>
      <c r="C80" s="3" t="s">
        <v>190</v>
      </c>
      <c r="D80" s="3" t="s">
        <v>107</v>
      </c>
      <c r="E80" s="4">
        <v>4</v>
      </c>
      <c r="F80" s="5"/>
      <c r="G80" s="5">
        <f t="shared" si="6"/>
        <v>0</v>
      </c>
    </row>
    <row r="81" spans="1:7" ht="33" x14ac:dyDescent="0.25">
      <c r="A81" s="3" t="s">
        <v>191</v>
      </c>
      <c r="B81" s="3" t="s">
        <v>192</v>
      </c>
      <c r="C81" s="3" t="s">
        <v>193</v>
      </c>
      <c r="D81" s="3" t="s">
        <v>144</v>
      </c>
      <c r="E81" s="4">
        <v>1</v>
      </c>
      <c r="F81" s="5"/>
      <c r="G81" s="5">
        <f t="shared" si="6"/>
        <v>0</v>
      </c>
    </row>
    <row r="82" spans="1:7" ht="49.5" x14ac:dyDescent="0.25">
      <c r="A82" s="3" t="s">
        <v>194</v>
      </c>
      <c r="B82" s="3" t="s">
        <v>192</v>
      </c>
      <c r="C82" s="3" t="s">
        <v>195</v>
      </c>
      <c r="D82" s="3" t="s">
        <v>144</v>
      </c>
      <c r="E82" s="4">
        <v>1</v>
      </c>
      <c r="F82" s="5"/>
      <c r="G82" s="5">
        <f t="shared" si="6"/>
        <v>0</v>
      </c>
    </row>
    <row r="83" spans="1:7" ht="49.5" x14ac:dyDescent="0.25">
      <c r="A83" s="3" t="s">
        <v>196</v>
      </c>
      <c r="B83" s="3" t="s">
        <v>197</v>
      </c>
      <c r="C83" s="3" t="s">
        <v>198</v>
      </c>
      <c r="D83" s="3" t="s">
        <v>144</v>
      </c>
      <c r="E83" s="4">
        <v>1</v>
      </c>
      <c r="F83" s="5"/>
      <c r="G83" s="5">
        <f t="shared" si="6"/>
        <v>0</v>
      </c>
    </row>
    <row r="84" spans="1:7" ht="49.5" x14ac:dyDescent="0.25">
      <c r="A84" s="3" t="s">
        <v>199</v>
      </c>
      <c r="B84" s="3" t="s">
        <v>200</v>
      </c>
      <c r="C84" s="3" t="s">
        <v>201</v>
      </c>
      <c r="D84" s="3" t="s">
        <v>144</v>
      </c>
      <c r="E84" s="4">
        <v>1</v>
      </c>
      <c r="F84" s="5"/>
      <c r="G84" s="5">
        <f t="shared" si="6"/>
        <v>0</v>
      </c>
    </row>
    <row r="85" spans="1:7" ht="49.5" x14ac:dyDescent="0.25">
      <c r="A85" s="3" t="s">
        <v>202</v>
      </c>
      <c r="B85" s="3" t="s">
        <v>200</v>
      </c>
      <c r="C85" s="3" t="s">
        <v>203</v>
      </c>
      <c r="D85" s="3" t="s">
        <v>144</v>
      </c>
      <c r="E85" s="4">
        <v>1</v>
      </c>
      <c r="F85" s="5"/>
      <c r="G85" s="5">
        <f t="shared" si="6"/>
        <v>0</v>
      </c>
    </row>
    <row r="86" spans="1:7" ht="66" x14ac:dyDescent="0.25">
      <c r="A86" s="3" t="s">
        <v>204</v>
      </c>
      <c r="B86" s="3" t="s">
        <v>205</v>
      </c>
      <c r="C86" s="3" t="s">
        <v>206</v>
      </c>
      <c r="D86" s="3" t="s">
        <v>207</v>
      </c>
      <c r="E86" s="4">
        <v>1</v>
      </c>
      <c r="F86" s="5"/>
      <c r="G86" s="5">
        <f t="shared" si="6"/>
        <v>0</v>
      </c>
    </row>
    <row r="87" spans="1:7" ht="66" x14ac:dyDescent="0.25">
      <c r="A87" s="3" t="s">
        <v>208</v>
      </c>
      <c r="B87" s="3" t="s">
        <v>205</v>
      </c>
      <c r="C87" s="3" t="s">
        <v>209</v>
      </c>
      <c r="D87" s="3" t="s">
        <v>207</v>
      </c>
      <c r="E87" s="4">
        <v>1</v>
      </c>
      <c r="F87" s="5"/>
      <c r="G87" s="5">
        <f t="shared" si="6"/>
        <v>0</v>
      </c>
    </row>
    <row r="88" spans="1:7" ht="33" x14ac:dyDescent="0.25">
      <c r="A88" s="3" t="s">
        <v>210</v>
      </c>
      <c r="B88" s="3" t="s">
        <v>211</v>
      </c>
      <c r="C88" s="3" t="s">
        <v>212</v>
      </c>
      <c r="D88" s="3" t="s">
        <v>144</v>
      </c>
      <c r="E88" s="4">
        <v>2</v>
      </c>
      <c r="F88" s="5"/>
      <c r="G88" s="5">
        <f t="shared" si="6"/>
        <v>0</v>
      </c>
    </row>
    <row r="89" spans="1:7" ht="16.5" x14ac:dyDescent="0.25">
      <c r="A89" s="3" t="s">
        <v>213</v>
      </c>
      <c r="B89" s="3" t="s">
        <v>214</v>
      </c>
      <c r="C89" s="3" t="s">
        <v>215</v>
      </c>
      <c r="D89" s="3" t="s">
        <v>144</v>
      </c>
      <c r="E89" s="4">
        <v>2</v>
      </c>
      <c r="F89" s="5"/>
      <c r="G89" s="5">
        <f t="shared" si="6"/>
        <v>0</v>
      </c>
    </row>
    <row r="90" spans="1:7" ht="66" x14ac:dyDescent="0.25">
      <c r="A90" s="3" t="s">
        <v>216</v>
      </c>
      <c r="B90" s="3" t="s">
        <v>217</v>
      </c>
      <c r="C90" s="3" t="s">
        <v>218</v>
      </c>
      <c r="D90" s="3" t="s">
        <v>35</v>
      </c>
      <c r="E90" s="4">
        <v>56</v>
      </c>
      <c r="F90" s="5"/>
      <c r="G90" s="5">
        <f t="shared" si="6"/>
        <v>0</v>
      </c>
    </row>
    <row r="91" spans="1:7" ht="49.5" x14ac:dyDescent="0.25">
      <c r="A91" s="3" t="s">
        <v>219</v>
      </c>
      <c r="B91" s="3" t="s">
        <v>220</v>
      </c>
      <c r="C91" s="3" t="s">
        <v>221</v>
      </c>
      <c r="D91" s="3" t="s">
        <v>222</v>
      </c>
      <c r="E91" s="4">
        <v>1</v>
      </c>
      <c r="F91" s="5"/>
      <c r="G91" s="5">
        <f t="shared" si="6"/>
        <v>0</v>
      </c>
    </row>
    <row r="92" spans="1:7" ht="49.5" x14ac:dyDescent="0.25">
      <c r="A92" s="3" t="s">
        <v>223</v>
      </c>
      <c r="B92" s="3" t="s">
        <v>224</v>
      </c>
      <c r="C92" s="3" t="s">
        <v>225</v>
      </c>
      <c r="D92" s="3" t="s">
        <v>144</v>
      </c>
      <c r="E92" s="4">
        <v>1</v>
      </c>
      <c r="F92" s="5"/>
      <c r="G92" s="5">
        <f t="shared" si="6"/>
        <v>0</v>
      </c>
    </row>
    <row r="93" spans="1:7" ht="49.5" x14ac:dyDescent="0.25">
      <c r="A93" s="3" t="s">
        <v>226</v>
      </c>
      <c r="B93" s="3" t="s">
        <v>227</v>
      </c>
      <c r="C93" s="3" t="s">
        <v>228</v>
      </c>
      <c r="D93" s="3" t="s">
        <v>144</v>
      </c>
      <c r="E93" s="4">
        <v>2</v>
      </c>
      <c r="F93" s="5"/>
      <c r="G93" s="5">
        <f t="shared" si="6"/>
        <v>0</v>
      </c>
    </row>
    <row r="94" spans="1:7" ht="33" x14ac:dyDescent="0.25">
      <c r="A94" s="3" t="s">
        <v>229</v>
      </c>
      <c r="B94" s="3" t="s">
        <v>230</v>
      </c>
      <c r="C94" s="3" t="s">
        <v>231</v>
      </c>
      <c r="D94" s="3" t="s">
        <v>232</v>
      </c>
      <c r="E94" s="4">
        <v>2</v>
      </c>
      <c r="F94" s="5"/>
      <c r="G94" s="5">
        <f t="shared" si="6"/>
        <v>0</v>
      </c>
    </row>
    <row r="95" spans="1:7" x14ac:dyDescent="0.25">
      <c r="A95" s="6"/>
      <c r="B95" s="6"/>
      <c r="C95" s="6" t="s">
        <v>233</v>
      </c>
      <c r="D95" s="6"/>
      <c r="E95" s="6"/>
      <c r="F95" s="6"/>
      <c r="G95" s="6">
        <f>SUM(G71:G94)</f>
        <v>0</v>
      </c>
    </row>
    <row r="96" spans="1:7" x14ac:dyDescent="0.25">
      <c r="A96" s="2" t="s">
        <v>36</v>
      </c>
      <c r="B96" s="2"/>
      <c r="C96" s="2" t="s">
        <v>234</v>
      </c>
      <c r="D96" s="2"/>
      <c r="E96" s="2"/>
      <c r="F96" s="2"/>
      <c r="G96" s="2"/>
    </row>
    <row r="97" spans="1:7" ht="16.5" x14ac:dyDescent="0.25">
      <c r="A97" s="3" t="s">
        <v>235</v>
      </c>
      <c r="B97" s="3" t="s">
        <v>236</v>
      </c>
      <c r="C97" s="3" t="s">
        <v>237</v>
      </c>
      <c r="D97" s="3" t="s">
        <v>107</v>
      </c>
      <c r="E97" s="4">
        <v>6</v>
      </c>
      <c r="F97" s="5"/>
      <c r="G97" s="5">
        <f>ROUND(E97*F97,2)</f>
        <v>0</v>
      </c>
    </row>
    <row r="98" spans="1:7" ht="49.5" x14ac:dyDescent="0.25">
      <c r="A98" s="3" t="s">
        <v>238</v>
      </c>
      <c r="B98" s="3" t="s">
        <v>239</v>
      </c>
      <c r="C98" s="3" t="s">
        <v>240</v>
      </c>
      <c r="D98" s="3" t="s">
        <v>23</v>
      </c>
      <c r="E98" s="4">
        <v>1.5</v>
      </c>
      <c r="F98" s="5"/>
      <c r="G98" s="5">
        <f t="shared" ref="G98:G99" si="7">ROUND(E98*F98,2)</f>
        <v>0</v>
      </c>
    </row>
    <row r="99" spans="1:7" ht="33" x14ac:dyDescent="0.25">
      <c r="A99" s="3" t="s">
        <v>241</v>
      </c>
      <c r="B99" s="3" t="s">
        <v>242</v>
      </c>
      <c r="C99" s="3" t="s">
        <v>243</v>
      </c>
      <c r="D99" s="3" t="s">
        <v>18</v>
      </c>
      <c r="E99" s="4">
        <v>15</v>
      </c>
      <c r="F99" s="5"/>
      <c r="G99" s="5">
        <f t="shared" si="7"/>
        <v>0</v>
      </c>
    </row>
    <row r="100" spans="1:7" x14ac:dyDescent="0.25">
      <c r="A100" s="6"/>
      <c r="B100" s="6"/>
      <c r="C100" s="6" t="s">
        <v>244</v>
      </c>
      <c r="D100" s="6"/>
      <c r="E100" s="6"/>
      <c r="F100" s="6"/>
      <c r="G100" s="6">
        <f>SUM(G97:G99)</f>
        <v>0</v>
      </c>
    </row>
    <row r="101" spans="1:7" x14ac:dyDescent="0.25">
      <c r="A101" s="6"/>
      <c r="B101" s="6"/>
      <c r="C101" s="6" t="s">
        <v>246</v>
      </c>
      <c r="D101" s="6"/>
      <c r="E101" s="6"/>
      <c r="F101" s="6"/>
      <c r="G101" s="6">
        <f>G10+G14+G22+G45+G63+G69+G95+G100</f>
        <v>0</v>
      </c>
    </row>
    <row r="102" spans="1:7" x14ac:dyDescent="0.25">
      <c r="A102" s="6"/>
      <c r="B102" s="6"/>
      <c r="C102" s="6" t="s">
        <v>247</v>
      </c>
      <c r="D102" s="6"/>
      <c r="E102" s="6"/>
      <c r="F102" s="6"/>
      <c r="G102" s="6">
        <f>G101*0.23</f>
        <v>0</v>
      </c>
    </row>
    <row r="103" spans="1:7" x14ac:dyDescent="0.25">
      <c r="A103" s="6"/>
      <c r="B103" s="6"/>
      <c r="C103" s="6" t="s">
        <v>248</v>
      </c>
      <c r="D103" s="6"/>
      <c r="E103" s="6"/>
      <c r="F103" s="6"/>
      <c r="G103" s="6">
        <f>G101+G102</f>
        <v>0</v>
      </c>
    </row>
  </sheetData>
  <mergeCells count="2">
    <mergeCell ref="A1:G1"/>
    <mergeCell ref="A2:G2"/>
  </mergeCells>
  <pageMargins left="0.7" right="0.7" top="0.75" bottom="0.75" header="0.3" footer="0.3"/>
  <pageSetup fitToWidth="0" fitToHeight="0" orientation="portrait" errors="blank" r:id="rId1"/>
  <ignoredErrors>
    <ignoredError sqref="A2:G5 A10:G11 A6:E9 A14:G15 A12:E13 A23:G24 A16:E21 A30:G31 A25:E29 A36:G37 A32:E35 A40:G41 A38:E39 A63:G64 A47:E62 A70:G70 A65:E68 A44:G44 A42:E43 A95:G96 A71:E90 A91:E94 A101:B101 A97:E99 B1:G1 A22:F22 A46:G46 A45:F45 A69:F69 A100:F100 D101:F10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A.Witaszczyk</dc:creator>
  <cp:lastModifiedBy>Natalia Łukaszczyk</cp:lastModifiedBy>
  <dcterms:created xsi:type="dcterms:W3CDTF">2024-05-24T13:36:13Z</dcterms:created>
  <dcterms:modified xsi:type="dcterms:W3CDTF">2025-01-28T08:04:19Z</dcterms:modified>
</cp:coreProperties>
</file>