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1BFEF88F-B98E-4858-8D71-E903C755E709}" xr6:coauthVersionLast="36" xr6:coauthVersionMax="36" xr10:uidLastSave="{00000000-0000-0000-0000-000000000000}"/>
  <bookViews>
    <workbookView xWindow="360" yWindow="60" windowWidth="11295" windowHeight="5580" xr2:uid="{00000000-000D-0000-FFFF-FFFF00000000}"/>
  </bookViews>
  <sheets>
    <sheet name="Lodowa" sheetId="4" r:id="rId1"/>
  </sheets>
  <definedNames>
    <definedName name="_xlnm.Print_Area" localSheetId="0">Lodowa!$A$1:$F$85</definedName>
    <definedName name="_xlnm.Print_Titles" localSheetId="0">Lodowa!$12:$12</definedName>
  </definedNames>
  <calcPr calcId="191029" iterateDelta="1E-4"/>
</workbook>
</file>

<file path=xl/calcChain.xml><?xml version="1.0" encoding="utf-8"?>
<calcChain xmlns="http://schemas.openxmlformats.org/spreadsheetml/2006/main">
  <c r="F15" i="4" l="1"/>
  <c r="F16" i="4"/>
  <c r="F14" i="4"/>
  <c r="F17" i="4" s="1"/>
  <c r="F18" i="4" l="1"/>
  <c r="F19" i="4"/>
  <c r="F29" i="4"/>
  <c r="H29" i="4" l="1"/>
  <c r="F44" i="4"/>
  <c r="F28" i="4"/>
  <c r="H28" i="4" s="1"/>
  <c r="F42" i="4"/>
  <c r="F41" i="4"/>
  <c r="F40" i="4"/>
  <c r="F39" i="4"/>
  <c r="F38" i="4"/>
  <c r="F37" i="4"/>
  <c r="F35" i="4" l="1"/>
  <c r="F34" i="4" l="1"/>
  <c r="F36" i="4" l="1"/>
  <c r="F50" i="4" l="1"/>
  <c r="F51" i="4" s="1"/>
  <c r="F58" i="4" s="1"/>
  <c r="F45" i="4"/>
  <c r="F43" i="4"/>
  <c r="F46" i="4" s="1"/>
  <c r="F27" i="4"/>
  <c r="F22" i="4"/>
  <c r="F21" i="4"/>
  <c r="F23" i="4" s="1"/>
  <c r="H27" i="4" l="1"/>
  <c r="H30" i="4" s="1"/>
  <c r="F30" i="4"/>
  <c r="F31" i="4" s="1"/>
  <c r="F32" i="4" s="1"/>
  <c r="F24" i="4"/>
  <c r="F55" i="4"/>
  <c r="F61" i="4" s="1"/>
  <c r="F25" i="4" l="1"/>
  <c r="F56" i="4" s="1"/>
  <c r="F47" i="4"/>
  <c r="F48" i="4" s="1"/>
  <c r="F52" i="4"/>
  <c r="F53" i="4" s="1"/>
  <c r="F59" i="4" s="1"/>
  <c r="F62" i="4" l="1"/>
</calcChain>
</file>

<file path=xl/sharedStrings.xml><?xml version="1.0" encoding="utf-8"?>
<sst xmlns="http://schemas.openxmlformats.org/spreadsheetml/2006/main" count="95" uniqueCount="75">
  <si>
    <t>m3</t>
  </si>
  <si>
    <t>Lp.</t>
  </si>
  <si>
    <t>Zakres prac</t>
  </si>
  <si>
    <t>Jednostka miary</t>
  </si>
  <si>
    <t>Przedmiar</t>
  </si>
  <si>
    <t>Cena jednostkowa</t>
  </si>
  <si>
    <t>Suma netto</t>
  </si>
  <si>
    <t>Prace przygotowawcze</t>
  </si>
  <si>
    <t>m2</t>
  </si>
  <si>
    <t>szt.</t>
  </si>
  <si>
    <t>23 % VAT</t>
  </si>
  <si>
    <t>Suma brutto</t>
  </si>
  <si>
    <t>Roboty brukarskie</t>
  </si>
  <si>
    <t>mb</t>
  </si>
  <si>
    <t>23% VAT</t>
  </si>
  <si>
    <t>Mała architektura</t>
  </si>
  <si>
    <t>Zieleń</t>
  </si>
  <si>
    <t>Zakup i rozścieleni mulczu- zrębki drzewne (z drzew liściastych, frakcja 20-40 mm, bez zanieczyszczeń) - warstwa 5 cm</t>
  </si>
  <si>
    <t>8% VAT</t>
  </si>
  <si>
    <t xml:space="preserve">Pielęgnacja posadzonych krzewów i pozostałych roślin wyszczególnionych w kosztorysie  (pielenie, nawożenie, podlewanie, przycinanie przekwitłych roślin, zabiegi ochrony roślin, cięcia pielęgnacyjne), cała powierzchnia mulczowana terenów zieleni do odchwaszczania </t>
  </si>
  <si>
    <t>8%VAT</t>
  </si>
  <si>
    <t>Zakup i rozplantowanie ziemi urodzajnej w nowo projektowanych pasach zieleni - warstwa miąższości 40 cm - 450,7 m2 + wliczone 10% na zagęszczenie (parametry ziemi urodzajnej zgodnie z dokumentacją projektową), przed wbudowaniem ziemi konieczne jest przekazanie min. 1 kg próbki Zamawiającemu</t>
  </si>
  <si>
    <t>Suma netto całość na 2023+2024</t>
  </si>
  <si>
    <t>Suma brutto całość na 2023+2024</t>
  </si>
  <si>
    <t xml:space="preserve">Przełożenie nawierzchni chodnikowej istniejącej na podbudowie betonowej (warstwa 10 cm podbudowy) z betonu C8/10 (materiał: biała lub grafitowa kostka pochodzący z rozbiórki, w tym "infuły"); docięcie istniejącej nawierzchni z kostki wzdłuż nowo układanego obrzeża betonowego, profilowanie zgodnie ze spadkiem; </t>
  </si>
  <si>
    <t>kpl.</t>
  </si>
  <si>
    <t xml:space="preserve">Zakup i ułożenie obrzeży betonowych, szarych 8x20x100 cm na ławie betonowej z betonu z betonu C8/10 </t>
  </si>
  <si>
    <t>Usunięcie karpiny po drzewie o średnicy pnia do 70 cm na głębokość 40 cm (konieczna jest weryfikacja sieci uzbrojenia podziemnego przed wykonaniem prac)</t>
  </si>
  <si>
    <t>Montaż słupka wolnostojącego, stal ocynkowana  na fundamencie punktowym 20x20x30 cm - wysokośc słupka nad ziemią - 80 cm (słupki istniejące pozyskane z terenu)</t>
  </si>
  <si>
    <t xml:space="preserve">Zawiezienie osłon u-kształtnych i słupków na magazyn ZDM </t>
  </si>
  <si>
    <t>Zakup i sadzenie roślin - materiał roślinny o parametrach nie gorszych niż - róża 'Aprikola' lub 'Gebruder Grimm', róża w kontenerze, wysokość min. 30 cm, 3- 4 pędy szkieletowe, bez zaprawy dołów, materiał klasy I</t>
  </si>
  <si>
    <t>Demontaż istniejącej nawierzchni chodnikowej z kostki betonowej lub innego materiału wraz z podbudową, demontaż obrzeży betonowych z ławami betonowymi; wraz z usunięciem zdegradowanej ziemi (głębokość 40 cm), zagospodarowanie zdegradowanej ziemi we własnym zakresie, wywóz gruzu, materiału rozbiórkowego w złym stanie technicznym, podbudowy ze zdemontowanej nawierzchni betonowej na kruszarnię, prace w koronach drzew głównie ręcznie</t>
  </si>
  <si>
    <t>Zakup i sadzenie bergenia Winterglow - materiał roślinny w pojemniku min. P11, materiał klasy I, bez zaprawy dołów</t>
  </si>
  <si>
    <t>Zakup i sadzenie miskant Adagio, min. C2, materiał klasy I, bez zaprawy dołów</t>
  </si>
  <si>
    <t>Zakup i sadzenie Clematis Praceox, materiał klasy I, min. C2, bez zaprawy dołów</t>
  </si>
  <si>
    <t>Zakup i sadzenie carex Ice Dance - materiał klasy I, min. C2, bez zaprawy dołów</t>
  </si>
  <si>
    <t>Zakup i sadzenie Nepeta fassenii Wilker's Low, pojemnik C2, bez zaprawy dołów, materiał klasy I</t>
  </si>
  <si>
    <t>Zakup i montaż ogrodzenia z drewnianych palików wysokości 50 cm ponad gruntem, średnicy 8 cm, w kolorze naturalnym, impregnowane ciśnieniowo, toczone, wbite w grunt na głębokość 30 cm, zlokalizowane zgodnie z rysunkiem projektowym, lina elastyczna analogicznie jak na Stablewskiego, na dwóch wysokościach przeciągnięta przez paliki</t>
  </si>
  <si>
    <t>Demontaż istniejących słupków metalowych, osłon u kształtnych niskich i innych metalowych zabezpieczeń, wolnostojących usunięcie betonowego fundamentu</t>
  </si>
  <si>
    <t>Zakup i sadzenie Cotoneaster Parkteppich - materiał roślinn min. C2, min. 4- 6 pędów szkieletowych, bez zaprawy dołów, materiał klasy I</t>
  </si>
  <si>
    <t>Zakup i sadzenia brunnera macrophylla Variegata - materiał klasy I, min. pojemnik C2</t>
  </si>
  <si>
    <t>Montaż  mat słomiano - foliowych przekazanych od Zamawiającego z zakupem we własnym zakresie półkołków do mat (wysokości 1 m, średnica 7 cm, wbite w ziemię na głębokość 0,4 m) oraz śrub do skręcenia z matą (do 30 listopada 2023)</t>
  </si>
  <si>
    <t xml:space="preserve">Demontaż mat słomiano - foliowych do 29 marca 2024, wysuszenie i przechowanie w suchym magazynie oraz ponowny montaż do 29 listopada 2024 r. </t>
  </si>
  <si>
    <t>do zapytania ofertowego pn.:</t>
  </si>
  <si>
    <t>Wykonanie robót w zakresie kształtowania terenów zieleni w pasie drogowym ul. Lodowej na odcinku od 
ul. Załęże do Rynku Łazarskiego w Poznaniu wraz z pielęgnacją kontraktową założonej zieleni</t>
  </si>
  <si>
    <t>Pielęgnacja kontraktowa zieleni (1 rok)</t>
  </si>
  <si>
    <t xml:space="preserve">Suma brutto całość na 2023 r. </t>
  </si>
  <si>
    <t xml:space="preserve">Suma brutto całość na 2024 r. </t>
  </si>
  <si>
    <t>I</t>
  </si>
  <si>
    <t>II</t>
  </si>
  <si>
    <t>III</t>
  </si>
  <si>
    <t>IV</t>
  </si>
  <si>
    <t>V</t>
  </si>
  <si>
    <t>Suma netto całość na 2024 r. (I poz. 8 + V)</t>
  </si>
  <si>
    <t>Suma netto całość na 2023 r. (I + II + III poz. 6-7, IV)</t>
  </si>
  <si>
    <t>BRUTTO</t>
  </si>
  <si>
    <t>PRZEDMIAR-OFERTA</t>
  </si>
  <si>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</si>
  <si>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</si>
  <si>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</si>
  <si>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</si>
  <si>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</si>
  <si>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>Zobowiązuję się wykonać przedmiot zamówienia za kwotę: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</si>
  <si>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</si>
  <si>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</si>
  <si>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</si>
  <si>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</si>
  <si>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</si>
  <si>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</si>
  <si>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</si>
  <si>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 xml:space="preserve">Wykonawca oświadcza, że  ….. Urząd Skarbowy w ……………….…………………… jest właściwy dla niego. </t>
  </si>
  <si>
    <t>……………………………………………………..</t>
  </si>
  <si>
    <t>Podpis osoby uprawnionej</t>
  </si>
  <si>
    <t>zgodnie z treścią zapytania ofertowego nr ZDM-PZ.342.34.2023.1</t>
  </si>
  <si>
    <t xml:space="preserve"> - wykona przedmiot zamówienia w terminie określonym w zapytaniu ofertowym ZDM-PZ.342.34.2023.1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</si>
</sst>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4" fontId="0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4" fontId="0" fillId="0" borderId="0" xfId="0" applyNumberFormat="1" applyFill="1"/>
    <xf numFmtId="0" fontId="3" fillId="2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4" fontId="3" fillId="5" borderId="1" xfId="1" applyFont="1" applyFill="1" applyBorder="1" applyAlignment="1">
      <alignment horizontal="center" vertical="center"/>
    </xf>
    <xf numFmtId="44" fontId="3" fillId="6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" fontId="0" fillId="0" borderId="0" xfId="0" applyNumberFormat="1" applyFill="1"/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6" borderId="2" xfId="0" applyFont="1" applyFill="1" applyBorder="1" applyAlignment="1"/>
    <xf numFmtId="0" fontId="3" fillId="6" borderId="3" xfId="0" applyFont="1" applyFill="1" applyBorder="1" applyAlignment="1"/>
    <xf numFmtId="0" fontId="3" fillId="6" borderId="4" xfId="0" applyFont="1" applyFill="1" applyBorder="1" applyAlignment="1"/>
    <xf numFmtId="0" fontId="3" fillId="4" borderId="1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/>
    <xf numFmtId="0" fontId="13" fillId="0" borderId="0" xfId="0" applyFont="1" applyAlignment="1">
      <alignment vertical="center"/>
    </xf>
    <xf numFmtId="44" fontId="0" fillId="0" borderId="0" xfId="0" applyNumberFormat="1" applyAlignment="1">
      <alignment horizontal="center" vertical="center"/>
    </xf>
    <xf numFmtId="0" fontId="0" fillId="0" borderId="0" xfId="0" applyBorder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4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CC99"/>
      <color rgb="FFFF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tabSelected="1" zoomScale="80" zoomScaleNormal="80" zoomScalePageLayoutView="60" workbookViewId="0">
      <selection activeCell="C34" sqref="C34"/>
    </sheetView>
  </sheetViews>
  <sheetFormatPr defaultRowHeight="15" x14ac:dyDescent="0.25"/>
  <cols>
    <col min="1" max="1" width="6.5703125" customWidth="1"/>
    <col min="2" max="2" width="54.42578125" customWidth="1"/>
    <col min="3" max="3" width="12" customWidth="1"/>
    <col min="4" max="4" width="12.28515625" customWidth="1"/>
    <col min="5" max="5" width="19.7109375" customWidth="1"/>
    <col min="6" max="6" width="19.85546875" customWidth="1"/>
    <col min="8" max="8" width="9.85546875" hidden="1" customWidth="1"/>
  </cols>
  <sheetData>
    <row r="1" spans="1:6" s="3" customFormat="1" ht="21" customHeight="1" x14ac:dyDescent="0.35">
      <c r="A1" s="40" t="s">
        <v>56</v>
      </c>
      <c r="B1" s="40"/>
      <c r="C1" s="40"/>
      <c r="D1" s="40"/>
      <c r="E1" s="40"/>
      <c r="F1" s="40"/>
    </row>
    <row r="2" spans="1:6" ht="18.75" x14ac:dyDescent="0.25">
      <c r="A2" s="41" t="s">
        <v>43</v>
      </c>
      <c r="B2" s="41"/>
      <c r="C2" s="41"/>
      <c r="D2" s="41"/>
      <c r="E2" s="41"/>
      <c r="F2" s="41"/>
    </row>
    <row r="3" spans="1:6" ht="60.75" customHeight="1" x14ac:dyDescent="0.25">
      <c r="A3" s="42" t="s">
        <v>44</v>
      </c>
      <c r="B3" s="42"/>
      <c r="C3" s="42"/>
      <c r="D3" s="42"/>
      <c r="E3" s="42"/>
      <c r="F3" s="42"/>
    </row>
    <row r="4" spans="1:6" ht="29.25" customHeight="1" x14ac:dyDescent="0.3">
      <c r="A4" s="46"/>
      <c r="B4" s="47"/>
      <c r="C4" s="46"/>
      <c r="D4" s="46"/>
      <c r="E4" s="46"/>
      <c r="F4" s="46"/>
    </row>
    <row r="5" spans="1:6" x14ac:dyDescent="0.25">
      <c r="A5" s="48" t="s">
        <v>57</v>
      </c>
      <c r="C5" s="46"/>
      <c r="D5" s="46"/>
      <c r="E5" s="46"/>
      <c r="F5" s="46"/>
    </row>
    <row r="6" spans="1:6" ht="15.75" x14ac:dyDescent="0.25">
      <c r="A6" s="48" t="s">
        <v>58</v>
      </c>
      <c r="B6" s="49"/>
      <c r="C6" s="46"/>
      <c r="D6" s="46"/>
      <c r="E6" s="46"/>
      <c r="F6" s="46"/>
    </row>
    <row r="7" spans="1:6" x14ac:dyDescent="0.25">
      <c r="A7" s="50" t="s">
        <v>59</v>
      </c>
      <c r="B7" s="50"/>
      <c r="C7" s="46"/>
      <c r="D7" s="46"/>
      <c r="E7" s="46"/>
      <c r="F7" s="46"/>
    </row>
    <row r="8" spans="1:6" x14ac:dyDescent="0.25">
      <c r="A8" s="51" t="s">
        <v>60</v>
      </c>
      <c r="B8" s="48"/>
      <c r="C8" s="46"/>
      <c r="D8" s="46"/>
      <c r="E8" s="46"/>
      <c r="F8" s="46"/>
    </row>
    <row r="9" spans="1:6" x14ac:dyDescent="0.25">
      <c r="A9" s="51" t="s">
        <v>61</v>
      </c>
      <c r="B9" s="48"/>
      <c r="C9" s="46"/>
      <c r="D9" s="46"/>
      <c r="E9" s="46"/>
      <c r="F9" s="46"/>
    </row>
    <row r="12" spans="1:6" s="4" customFormat="1" ht="31.5" x14ac:dyDescent="0.25">
      <c r="A12" s="21" t="s">
        <v>1</v>
      </c>
      <c r="B12" s="21" t="s">
        <v>2</v>
      </c>
      <c r="C12" s="21" t="s">
        <v>3</v>
      </c>
      <c r="D12" s="21" t="s">
        <v>4</v>
      </c>
      <c r="E12" s="21" t="s">
        <v>5</v>
      </c>
      <c r="F12" s="21" t="s">
        <v>6</v>
      </c>
    </row>
    <row r="13" spans="1:6" s="4" customFormat="1" ht="18.75" x14ac:dyDescent="0.25">
      <c r="A13" s="24" t="s">
        <v>48</v>
      </c>
      <c r="B13" s="30" t="s">
        <v>7</v>
      </c>
      <c r="C13" s="31"/>
      <c r="D13" s="31"/>
      <c r="E13" s="31"/>
      <c r="F13" s="32"/>
    </row>
    <row r="14" spans="1:6" s="4" customFormat="1" ht="152.25" customHeight="1" x14ac:dyDescent="0.25">
      <c r="A14" s="1">
        <v>1</v>
      </c>
      <c r="B14" s="5" t="s">
        <v>31</v>
      </c>
      <c r="C14" s="6" t="s">
        <v>0</v>
      </c>
      <c r="D14" s="7">
        <v>145.52000000000001</v>
      </c>
      <c r="E14" s="8"/>
      <c r="F14" s="8">
        <f>ROUND(D14*E14,2)</f>
        <v>0</v>
      </c>
    </row>
    <row r="15" spans="1:6" s="4" customFormat="1" ht="130.5" customHeight="1" x14ac:dyDescent="0.25">
      <c r="A15" s="1">
        <v>2</v>
      </c>
      <c r="B15" s="9" t="s">
        <v>38</v>
      </c>
      <c r="C15" s="10" t="s">
        <v>9</v>
      </c>
      <c r="D15" s="7">
        <v>66</v>
      </c>
      <c r="E15" s="8"/>
      <c r="F15" s="8">
        <f t="shared" ref="F15:F16" si="0">ROUND(D15*E15,2)</f>
        <v>0</v>
      </c>
    </row>
    <row r="16" spans="1:6" s="4" customFormat="1" ht="64.5" customHeight="1" x14ac:dyDescent="0.25">
      <c r="A16" s="1">
        <v>3</v>
      </c>
      <c r="B16" s="5" t="s">
        <v>29</v>
      </c>
      <c r="C16" s="10" t="s">
        <v>25</v>
      </c>
      <c r="D16" s="7">
        <v>1</v>
      </c>
      <c r="E16" s="8"/>
      <c r="F16" s="8">
        <f t="shared" si="0"/>
        <v>0</v>
      </c>
    </row>
    <row r="17" spans="1:8" s="4" customFormat="1" ht="15.75" x14ac:dyDescent="0.25">
      <c r="A17" s="43" t="s">
        <v>6</v>
      </c>
      <c r="B17" s="44"/>
      <c r="C17" s="44"/>
      <c r="D17" s="44"/>
      <c r="E17" s="45"/>
      <c r="F17" s="22">
        <f>SUM(F14:F16)</f>
        <v>0</v>
      </c>
    </row>
    <row r="18" spans="1:8" s="4" customFormat="1" ht="15.75" customHeight="1" x14ac:dyDescent="0.25">
      <c r="A18" s="43" t="s">
        <v>10</v>
      </c>
      <c r="B18" s="44"/>
      <c r="C18" s="44"/>
      <c r="D18" s="44"/>
      <c r="E18" s="45"/>
      <c r="F18" s="23">
        <f>F17*23%</f>
        <v>0</v>
      </c>
    </row>
    <row r="19" spans="1:8" s="4" customFormat="1" ht="15.75" x14ac:dyDescent="0.25">
      <c r="A19" s="43" t="s">
        <v>11</v>
      </c>
      <c r="B19" s="44"/>
      <c r="C19" s="44"/>
      <c r="D19" s="44"/>
      <c r="E19" s="45"/>
      <c r="F19" s="22">
        <f>F17+F18</f>
        <v>0</v>
      </c>
    </row>
    <row r="20" spans="1:8" s="4" customFormat="1" ht="18.75" x14ac:dyDescent="0.3">
      <c r="A20" s="28" t="s">
        <v>49</v>
      </c>
      <c r="B20" s="30" t="s">
        <v>12</v>
      </c>
      <c r="C20" s="31"/>
      <c r="D20" s="31"/>
      <c r="E20" s="31"/>
      <c r="F20" s="32"/>
    </row>
    <row r="21" spans="1:8" s="4" customFormat="1" ht="67.5" customHeight="1" x14ac:dyDescent="0.25">
      <c r="A21" s="1">
        <v>4</v>
      </c>
      <c r="B21" s="11" t="s">
        <v>26</v>
      </c>
      <c r="C21" s="6" t="s">
        <v>13</v>
      </c>
      <c r="D21" s="7">
        <v>185</v>
      </c>
      <c r="E21" s="2"/>
      <c r="F21" s="2">
        <f t="shared" ref="F21:F22" si="1">D21*E21</f>
        <v>0</v>
      </c>
    </row>
    <row r="22" spans="1:8" s="4" customFormat="1" ht="121.5" customHeight="1" x14ac:dyDescent="0.25">
      <c r="A22" s="1">
        <v>5</v>
      </c>
      <c r="B22" s="11" t="s">
        <v>24</v>
      </c>
      <c r="C22" s="6" t="s">
        <v>8</v>
      </c>
      <c r="D22" s="7">
        <v>20</v>
      </c>
      <c r="E22" s="12"/>
      <c r="F22" s="2">
        <f t="shared" si="1"/>
        <v>0</v>
      </c>
    </row>
    <row r="23" spans="1:8" s="4" customFormat="1" ht="15.75" x14ac:dyDescent="0.25">
      <c r="A23" s="39" t="s">
        <v>6</v>
      </c>
      <c r="B23" s="39"/>
      <c r="C23" s="39"/>
      <c r="D23" s="39"/>
      <c r="E23" s="39"/>
      <c r="F23" s="22">
        <f>SUM(F21:F22)</f>
        <v>0</v>
      </c>
    </row>
    <row r="24" spans="1:8" s="4" customFormat="1" ht="15.75" x14ac:dyDescent="0.25">
      <c r="A24" s="39" t="s">
        <v>14</v>
      </c>
      <c r="B24" s="39"/>
      <c r="C24" s="39"/>
      <c r="D24" s="39"/>
      <c r="E24" s="39"/>
      <c r="F24" s="22">
        <f>F23*23%</f>
        <v>0</v>
      </c>
    </row>
    <row r="25" spans="1:8" s="4" customFormat="1" ht="15.75" x14ac:dyDescent="0.25">
      <c r="A25" s="39" t="s">
        <v>11</v>
      </c>
      <c r="B25" s="39"/>
      <c r="C25" s="39"/>
      <c r="D25" s="39"/>
      <c r="E25" s="39"/>
      <c r="F25" s="22">
        <f>F23+F24</f>
        <v>0</v>
      </c>
    </row>
    <row r="26" spans="1:8" s="4" customFormat="1" ht="18.75" x14ac:dyDescent="0.25">
      <c r="A26" s="24" t="s">
        <v>50</v>
      </c>
      <c r="B26" s="30" t="s">
        <v>15</v>
      </c>
      <c r="C26" s="31"/>
      <c r="D26" s="31"/>
      <c r="E26" s="31"/>
      <c r="F26" s="32"/>
      <c r="H26" s="4" t="s">
        <v>55</v>
      </c>
    </row>
    <row r="27" spans="1:8" s="4" customFormat="1" ht="72.75" customHeight="1" x14ac:dyDescent="0.25">
      <c r="A27" s="1">
        <v>6</v>
      </c>
      <c r="B27" s="11" t="s">
        <v>28</v>
      </c>
      <c r="C27" s="6" t="s">
        <v>9</v>
      </c>
      <c r="D27" s="7">
        <v>5</v>
      </c>
      <c r="E27" s="2"/>
      <c r="F27" s="2">
        <f t="shared" ref="F27" si="2">D27*E27</f>
        <v>0</v>
      </c>
      <c r="H27" s="29">
        <f>ROUND(F27*1.23,2)</f>
        <v>0</v>
      </c>
    </row>
    <row r="28" spans="1:8" s="4" customFormat="1" ht="93.75" customHeight="1" x14ac:dyDescent="0.25">
      <c r="A28" s="1">
        <v>7</v>
      </c>
      <c r="B28" s="11" t="s">
        <v>41</v>
      </c>
      <c r="C28" s="10" t="s">
        <v>13</v>
      </c>
      <c r="D28" s="7">
        <v>230</v>
      </c>
      <c r="E28" s="2"/>
      <c r="F28" s="2">
        <f>D28*E28</f>
        <v>0</v>
      </c>
      <c r="H28" s="29">
        <f t="shared" ref="H28:H29" si="3">ROUND(F28*1.23,2)</f>
        <v>0</v>
      </c>
    </row>
    <row r="29" spans="1:8" s="4" customFormat="1" ht="93.75" customHeight="1" x14ac:dyDescent="0.25">
      <c r="A29" s="1">
        <v>8</v>
      </c>
      <c r="B29" s="11" t="s">
        <v>42</v>
      </c>
      <c r="C29" s="10" t="s">
        <v>13</v>
      </c>
      <c r="D29" s="7">
        <v>230</v>
      </c>
      <c r="E29" s="2"/>
      <c r="F29" s="2">
        <f>D29*E29</f>
        <v>0</v>
      </c>
      <c r="H29" s="29">
        <f t="shared" si="3"/>
        <v>0</v>
      </c>
    </row>
    <row r="30" spans="1:8" s="4" customFormat="1" ht="15.75" customHeight="1" x14ac:dyDescent="0.25">
      <c r="A30" s="39" t="s">
        <v>6</v>
      </c>
      <c r="B30" s="39"/>
      <c r="C30" s="39"/>
      <c r="D30" s="39"/>
      <c r="E30" s="39"/>
      <c r="F30" s="22">
        <f>SUM(F27:F29)</f>
        <v>0</v>
      </c>
      <c r="H30" s="29">
        <f>SUM(H27:H29)</f>
        <v>0</v>
      </c>
    </row>
    <row r="31" spans="1:8" s="4" customFormat="1" ht="15.75" customHeight="1" x14ac:dyDescent="0.25">
      <c r="A31" s="39" t="s">
        <v>10</v>
      </c>
      <c r="B31" s="39"/>
      <c r="C31" s="39"/>
      <c r="D31" s="39"/>
      <c r="E31" s="39"/>
      <c r="F31" s="22">
        <f>F30*23%</f>
        <v>0</v>
      </c>
    </row>
    <row r="32" spans="1:8" s="4" customFormat="1" ht="15.75" customHeight="1" x14ac:dyDescent="0.25">
      <c r="A32" s="39" t="s">
        <v>11</v>
      </c>
      <c r="B32" s="39"/>
      <c r="C32" s="39"/>
      <c r="D32" s="39"/>
      <c r="E32" s="39"/>
      <c r="F32" s="22">
        <f>F30+F31</f>
        <v>0</v>
      </c>
    </row>
    <row r="33" spans="1:6" s="4" customFormat="1" ht="18.75" x14ac:dyDescent="0.3">
      <c r="A33" s="27" t="s">
        <v>51</v>
      </c>
      <c r="B33" s="30" t="s">
        <v>16</v>
      </c>
      <c r="C33" s="31"/>
      <c r="D33" s="31"/>
      <c r="E33" s="31"/>
      <c r="F33" s="32"/>
    </row>
    <row r="34" spans="1:6" s="4" customFormat="1" ht="90" x14ac:dyDescent="0.25">
      <c r="A34" s="1">
        <v>9</v>
      </c>
      <c r="B34" s="5" t="s">
        <v>21</v>
      </c>
      <c r="C34" s="6" t="s">
        <v>0</v>
      </c>
      <c r="D34" s="7">
        <v>170</v>
      </c>
      <c r="E34" s="2"/>
      <c r="F34" s="2">
        <f t="shared" ref="F34:F36" si="4">D34*E34</f>
        <v>0</v>
      </c>
    </row>
    <row r="35" spans="1:6" s="4" customFormat="1" ht="45" x14ac:dyDescent="0.25">
      <c r="A35" s="1">
        <v>10</v>
      </c>
      <c r="B35" s="5" t="s">
        <v>27</v>
      </c>
      <c r="C35" s="10" t="s">
        <v>9</v>
      </c>
      <c r="D35" s="7">
        <v>1</v>
      </c>
      <c r="E35" s="2"/>
      <c r="F35" s="2">
        <f>D35*E35</f>
        <v>0</v>
      </c>
    </row>
    <row r="36" spans="1:6" s="4" customFormat="1" ht="60" x14ac:dyDescent="0.25">
      <c r="A36" s="1">
        <v>11</v>
      </c>
      <c r="B36" s="13" t="s">
        <v>30</v>
      </c>
      <c r="C36" s="10" t="s">
        <v>9</v>
      </c>
      <c r="D36" s="7">
        <v>87</v>
      </c>
      <c r="E36" s="2"/>
      <c r="F36" s="2">
        <f t="shared" si="4"/>
        <v>0</v>
      </c>
    </row>
    <row r="37" spans="1:6" s="4" customFormat="1" ht="48.75" customHeight="1" x14ac:dyDescent="0.25">
      <c r="A37" s="1">
        <v>12</v>
      </c>
      <c r="B37" s="13" t="s">
        <v>39</v>
      </c>
      <c r="C37" s="10"/>
      <c r="D37" s="7">
        <v>39</v>
      </c>
      <c r="E37" s="2"/>
      <c r="F37" s="2">
        <f t="shared" ref="F37:F42" si="5">D37*E37</f>
        <v>0</v>
      </c>
    </row>
    <row r="38" spans="1:6" s="4" customFormat="1" ht="46.5" customHeight="1" x14ac:dyDescent="0.25">
      <c r="A38" s="1">
        <v>13</v>
      </c>
      <c r="B38" s="13" t="s">
        <v>32</v>
      </c>
      <c r="C38" s="10"/>
      <c r="D38" s="7">
        <v>50</v>
      </c>
      <c r="E38" s="2"/>
      <c r="F38" s="2">
        <f t="shared" si="5"/>
        <v>0</v>
      </c>
    </row>
    <row r="39" spans="1:6" s="4" customFormat="1" ht="33.75" customHeight="1" x14ac:dyDescent="0.25">
      <c r="A39" s="1">
        <v>14</v>
      </c>
      <c r="B39" s="13" t="s">
        <v>40</v>
      </c>
      <c r="C39" s="10"/>
      <c r="D39" s="7">
        <v>19</v>
      </c>
      <c r="E39" s="2"/>
      <c r="F39" s="2">
        <f t="shared" si="5"/>
        <v>0</v>
      </c>
    </row>
    <row r="40" spans="1:6" s="4" customFormat="1" ht="30" x14ac:dyDescent="0.25">
      <c r="A40" s="1">
        <v>15</v>
      </c>
      <c r="B40" s="13" t="s">
        <v>35</v>
      </c>
      <c r="C40" s="10"/>
      <c r="D40" s="7">
        <v>191</v>
      </c>
      <c r="E40" s="2"/>
      <c r="F40" s="2">
        <f t="shared" si="5"/>
        <v>0</v>
      </c>
    </row>
    <row r="41" spans="1:6" s="4" customFormat="1" ht="30" x14ac:dyDescent="0.25">
      <c r="A41" s="1">
        <v>16</v>
      </c>
      <c r="B41" s="13" t="s">
        <v>34</v>
      </c>
      <c r="C41" s="10"/>
      <c r="D41" s="7">
        <v>86</v>
      </c>
      <c r="E41" s="2"/>
      <c r="F41" s="2">
        <f t="shared" si="5"/>
        <v>0</v>
      </c>
    </row>
    <row r="42" spans="1:6" s="4" customFormat="1" ht="30" x14ac:dyDescent="0.25">
      <c r="A42" s="1">
        <v>17</v>
      </c>
      <c r="B42" s="13" t="s">
        <v>33</v>
      </c>
      <c r="C42" s="10"/>
      <c r="D42" s="7">
        <v>21</v>
      </c>
      <c r="E42" s="2"/>
      <c r="F42" s="2">
        <f t="shared" si="5"/>
        <v>0</v>
      </c>
    </row>
    <row r="43" spans="1:6" s="4" customFormat="1" ht="39.75" customHeight="1" x14ac:dyDescent="0.25">
      <c r="A43" s="1">
        <v>18</v>
      </c>
      <c r="B43" s="13" t="s">
        <v>36</v>
      </c>
      <c r="C43" s="14" t="s">
        <v>9</v>
      </c>
      <c r="D43" s="15">
        <v>48</v>
      </c>
      <c r="E43" s="2"/>
      <c r="F43" s="2">
        <f t="shared" ref="F43" si="6">D43*E43</f>
        <v>0</v>
      </c>
    </row>
    <row r="44" spans="1:6" s="4" customFormat="1" ht="45" x14ac:dyDescent="0.25">
      <c r="A44" s="1">
        <v>19</v>
      </c>
      <c r="B44" s="16" t="s">
        <v>17</v>
      </c>
      <c r="C44" s="14" t="s">
        <v>8</v>
      </c>
      <c r="D44" s="15">
        <v>900</v>
      </c>
      <c r="E44" s="2"/>
      <c r="F44" s="2">
        <f>D44*E44</f>
        <v>0</v>
      </c>
    </row>
    <row r="45" spans="1:6" s="4" customFormat="1" ht="119.25" customHeight="1" x14ac:dyDescent="0.25">
      <c r="A45" s="1">
        <v>20</v>
      </c>
      <c r="B45" s="17" t="s">
        <v>37</v>
      </c>
      <c r="C45" s="14" t="s">
        <v>9</v>
      </c>
      <c r="D45" s="15">
        <v>350</v>
      </c>
      <c r="E45" s="2"/>
      <c r="F45" s="2">
        <f t="shared" ref="F45" si="7">D45*E45</f>
        <v>0</v>
      </c>
    </row>
    <row r="46" spans="1:6" s="4" customFormat="1" ht="15.75" x14ac:dyDescent="0.25">
      <c r="A46" s="39" t="s">
        <v>6</v>
      </c>
      <c r="B46" s="39"/>
      <c r="C46" s="39"/>
      <c r="D46" s="39"/>
      <c r="E46" s="39"/>
      <c r="F46" s="22">
        <f>SUM(F34:F45)</f>
        <v>0</v>
      </c>
    </row>
    <row r="47" spans="1:6" s="4" customFormat="1" ht="15.75" x14ac:dyDescent="0.25">
      <c r="A47" s="39" t="s">
        <v>18</v>
      </c>
      <c r="B47" s="39"/>
      <c r="C47" s="39"/>
      <c r="D47" s="39"/>
      <c r="E47" s="39"/>
      <c r="F47" s="22">
        <f>F46*8%</f>
        <v>0</v>
      </c>
    </row>
    <row r="48" spans="1:6" s="4" customFormat="1" ht="15.75" x14ac:dyDescent="0.25">
      <c r="A48" s="39" t="s">
        <v>11</v>
      </c>
      <c r="B48" s="39"/>
      <c r="C48" s="39"/>
      <c r="D48" s="39"/>
      <c r="E48" s="39"/>
      <c r="F48" s="22">
        <f>F46+F47</f>
        <v>0</v>
      </c>
    </row>
    <row r="49" spans="1:9" s="4" customFormat="1" ht="18.75" x14ac:dyDescent="0.25">
      <c r="A49" s="24" t="s">
        <v>52</v>
      </c>
      <c r="B49" s="30" t="s">
        <v>45</v>
      </c>
      <c r="C49" s="31"/>
      <c r="D49" s="31"/>
      <c r="E49" s="31"/>
      <c r="F49" s="32"/>
    </row>
    <row r="50" spans="1:9" s="4" customFormat="1" ht="99" customHeight="1" x14ac:dyDescent="0.25">
      <c r="A50" s="18">
        <v>21</v>
      </c>
      <c r="B50" s="11" t="s">
        <v>19</v>
      </c>
      <c r="C50" s="6" t="s">
        <v>8</v>
      </c>
      <c r="D50" s="19">
        <v>420</v>
      </c>
      <c r="E50" s="2"/>
      <c r="F50" s="2">
        <f>E50*D50</f>
        <v>0</v>
      </c>
    </row>
    <row r="51" spans="1:9" s="4" customFormat="1" ht="15.75" x14ac:dyDescent="0.25">
      <c r="A51" s="39" t="s">
        <v>6</v>
      </c>
      <c r="B51" s="39"/>
      <c r="C51" s="39"/>
      <c r="D51" s="39"/>
      <c r="E51" s="39"/>
      <c r="F51" s="22">
        <f>SUM(F50)</f>
        <v>0</v>
      </c>
    </row>
    <row r="52" spans="1:9" s="4" customFormat="1" ht="15.75" x14ac:dyDescent="0.25">
      <c r="A52" s="39" t="s">
        <v>20</v>
      </c>
      <c r="B52" s="39"/>
      <c r="C52" s="39"/>
      <c r="D52" s="39"/>
      <c r="E52" s="39"/>
      <c r="F52" s="22">
        <f>F51*0.08</f>
        <v>0</v>
      </c>
    </row>
    <row r="53" spans="1:9" s="4" customFormat="1" ht="15.75" x14ac:dyDescent="0.25">
      <c r="A53" s="39" t="s">
        <v>11</v>
      </c>
      <c r="B53" s="39"/>
      <c r="C53" s="39"/>
      <c r="D53" s="39"/>
      <c r="E53" s="39"/>
      <c r="F53" s="22">
        <f>F52+F51</f>
        <v>0</v>
      </c>
    </row>
    <row r="54" spans="1:9" s="4" customFormat="1" x14ac:dyDescent="0.25">
      <c r="A54"/>
      <c r="B54"/>
      <c r="C54"/>
      <c r="D54"/>
      <c r="E54"/>
      <c r="F54"/>
    </row>
    <row r="55" spans="1:9" s="4" customFormat="1" ht="15.75" x14ac:dyDescent="0.25">
      <c r="A55" s="33" t="s">
        <v>54</v>
      </c>
      <c r="B55" s="34"/>
      <c r="C55" s="34"/>
      <c r="D55" s="34"/>
      <c r="E55" s="35"/>
      <c r="F55" s="25">
        <f>F17+F23+F27+F28+F46</f>
        <v>0</v>
      </c>
    </row>
    <row r="56" spans="1:9" s="4" customFormat="1" ht="15.75" x14ac:dyDescent="0.25">
      <c r="A56" s="33" t="s">
        <v>46</v>
      </c>
      <c r="B56" s="34"/>
      <c r="C56" s="34"/>
      <c r="D56" s="34"/>
      <c r="E56" s="35"/>
      <c r="F56" s="25">
        <f>F19+F25+H27+H28+F48</f>
        <v>0</v>
      </c>
    </row>
    <row r="57" spans="1:9" s="4" customFormat="1" x14ac:dyDescent="0.25">
      <c r="A57"/>
      <c r="B57"/>
      <c r="C57"/>
      <c r="D57"/>
      <c r="E57"/>
      <c r="F57"/>
    </row>
    <row r="58" spans="1:9" s="4" customFormat="1" ht="15.75" x14ac:dyDescent="0.25">
      <c r="A58" s="33" t="s">
        <v>53</v>
      </c>
      <c r="B58" s="34"/>
      <c r="C58" s="34"/>
      <c r="D58" s="34"/>
      <c r="E58" s="35"/>
      <c r="F58" s="25">
        <f>F29+F51</f>
        <v>0</v>
      </c>
    </row>
    <row r="59" spans="1:9" s="4" customFormat="1" ht="15.75" x14ac:dyDescent="0.25">
      <c r="A59" s="33" t="s">
        <v>47</v>
      </c>
      <c r="B59" s="34"/>
      <c r="C59" s="34"/>
      <c r="D59" s="34"/>
      <c r="E59" s="35"/>
      <c r="F59" s="25">
        <f>H29+F53</f>
        <v>0</v>
      </c>
    </row>
    <row r="60" spans="1:9" s="4" customFormat="1" x14ac:dyDescent="0.25">
      <c r="A60"/>
      <c r="B60"/>
      <c r="C60"/>
      <c r="D60"/>
      <c r="E60"/>
      <c r="F60"/>
    </row>
    <row r="61" spans="1:9" s="4" customFormat="1" ht="15.75" x14ac:dyDescent="0.25">
      <c r="A61" s="36" t="s">
        <v>22</v>
      </c>
      <c r="B61" s="37"/>
      <c r="C61" s="37"/>
      <c r="D61" s="37"/>
      <c r="E61" s="38"/>
      <c r="F61" s="26">
        <f>F55+F58</f>
        <v>0</v>
      </c>
    </row>
    <row r="62" spans="1:9" s="4" customFormat="1" ht="15.75" x14ac:dyDescent="0.25">
      <c r="A62" s="36" t="s">
        <v>23</v>
      </c>
      <c r="B62" s="37"/>
      <c r="C62" s="37"/>
      <c r="D62" s="37"/>
      <c r="E62" s="38"/>
      <c r="F62" s="26">
        <f>F56+F59</f>
        <v>0</v>
      </c>
    </row>
    <row r="63" spans="1:9" s="4" customFormat="1" x14ac:dyDescent="0.25"/>
    <row r="64" spans="1:9" x14ac:dyDescent="0.25">
      <c r="A64" s="52" t="s">
        <v>62</v>
      </c>
      <c r="C64" s="46"/>
      <c r="D64" s="46"/>
      <c r="E64" s="53"/>
      <c r="F64" s="53"/>
      <c r="H64" s="54"/>
      <c r="I64" s="54"/>
    </row>
    <row r="65" spans="1:9" ht="11.25" customHeight="1" x14ac:dyDescent="0.25">
      <c r="C65" s="46"/>
      <c r="D65" s="46"/>
      <c r="E65" s="46"/>
      <c r="F65" s="46"/>
      <c r="H65" s="54"/>
      <c r="I65" s="54"/>
    </row>
    <row r="66" spans="1:9" x14ac:dyDescent="0.25">
      <c r="A66" s="52" t="s">
        <v>63</v>
      </c>
      <c r="C66" s="46"/>
      <c r="D66" s="46"/>
      <c r="E66" s="46"/>
      <c r="F66" s="46"/>
      <c r="H66" s="54"/>
      <c r="I66" s="54"/>
    </row>
    <row r="67" spans="1:9" x14ac:dyDescent="0.25">
      <c r="A67" s="52" t="s">
        <v>64</v>
      </c>
      <c r="C67" s="46"/>
      <c r="D67" s="46"/>
      <c r="E67" s="46"/>
      <c r="F67" s="46"/>
      <c r="H67" s="54"/>
      <c r="I67" s="54"/>
    </row>
    <row r="68" spans="1:9" x14ac:dyDescent="0.25">
      <c r="A68" s="55" t="s">
        <v>65</v>
      </c>
      <c r="C68" s="46"/>
      <c r="D68" s="46"/>
      <c r="E68" s="46"/>
      <c r="F68" s="46"/>
      <c r="H68" s="54"/>
      <c r="I68" s="54"/>
    </row>
    <row r="69" spans="1:9" ht="11.25" customHeight="1" x14ac:dyDescent="0.25">
      <c r="A69" s="52"/>
      <c r="C69" s="46"/>
      <c r="D69" s="46"/>
      <c r="E69" s="46"/>
      <c r="F69" s="46"/>
      <c r="H69" s="54"/>
      <c r="I69" s="54"/>
    </row>
    <row r="70" spans="1:9" x14ac:dyDescent="0.25">
      <c r="A70" s="52" t="s">
        <v>73</v>
      </c>
      <c r="C70" s="46"/>
      <c r="D70" s="46"/>
      <c r="E70" s="46"/>
      <c r="F70" s="46"/>
      <c r="H70" s="54"/>
      <c r="I70" s="54"/>
    </row>
    <row r="71" spans="1:9" ht="11.25" customHeight="1" x14ac:dyDescent="0.25">
      <c r="A71" s="52"/>
      <c r="C71" s="46"/>
      <c r="D71" s="46"/>
      <c r="E71" s="46"/>
      <c r="F71" s="46"/>
      <c r="H71" s="54"/>
      <c r="I71" s="54"/>
    </row>
    <row r="72" spans="1:9" x14ac:dyDescent="0.25">
      <c r="A72" s="55" t="s">
        <v>66</v>
      </c>
      <c r="C72" s="46"/>
      <c r="D72" s="46"/>
      <c r="E72" s="46"/>
      <c r="F72" s="46"/>
      <c r="H72" s="54"/>
      <c r="I72" s="54"/>
    </row>
    <row r="73" spans="1:9" x14ac:dyDescent="0.25">
      <c r="A73" s="55" t="s">
        <v>67</v>
      </c>
      <c r="C73" s="46"/>
      <c r="D73" s="46"/>
      <c r="E73" s="46"/>
      <c r="F73" s="46"/>
      <c r="H73" s="54"/>
      <c r="I73" s="54"/>
    </row>
    <row r="74" spans="1:9" x14ac:dyDescent="0.25">
      <c r="A74" s="55" t="s">
        <v>68</v>
      </c>
      <c r="C74" s="46"/>
      <c r="D74" s="46"/>
      <c r="E74" s="46"/>
      <c r="F74" s="46"/>
      <c r="H74" s="54"/>
      <c r="I74" s="54"/>
    </row>
    <row r="75" spans="1:9" x14ac:dyDescent="0.25">
      <c r="A75" s="55" t="s">
        <v>69</v>
      </c>
      <c r="C75" s="46"/>
      <c r="D75" s="46"/>
      <c r="E75" s="46"/>
      <c r="F75" s="46"/>
      <c r="H75" s="54"/>
      <c r="I75" s="54"/>
    </row>
    <row r="76" spans="1:9" x14ac:dyDescent="0.25">
      <c r="A76" s="55" t="s">
        <v>74</v>
      </c>
      <c r="C76" s="46"/>
      <c r="D76" s="46"/>
      <c r="E76" s="46"/>
      <c r="F76" s="46"/>
    </row>
    <row r="77" spans="1:9" ht="9" customHeight="1" x14ac:dyDescent="0.25">
      <c r="A77" s="46"/>
      <c r="C77" s="46"/>
      <c r="D77" s="46"/>
      <c r="E77" s="46"/>
      <c r="F77" s="46"/>
    </row>
    <row r="78" spans="1:9" ht="15.75" x14ac:dyDescent="0.25">
      <c r="A78" s="56" t="s">
        <v>70</v>
      </c>
      <c r="C78" s="46"/>
      <c r="D78" s="46"/>
      <c r="E78" s="46"/>
      <c r="F78" s="46"/>
    </row>
    <row r="79" spans="1:9" ht="15.75" x14ac:dyDescent="0.25">
      <c r="A79" s="56"/>
      <c r="C79" s="46"/>
      <c r="D79" s="46"/>
      <c r="E79" s="46"/>
      <c r="F79" s="46"/>
    </row>
    <row r="80" spans="1:9" ht="15.75" x14ac:dyDescent="0.25">
      <c r="A80" s="56"/>
      <c r="C80" s="46"/>
      <c r="D80" s="46"/>
      <c r="F80" s="46"/>
    </row>
    <row r="81" spans="1:6" x14ac:dyDescent="0.25">
      <c r="A81" s="46"/>
      <c r="C81" s="46"/>
      <c r="F81" s="46"/>
    </row>
    <row r="82" spans="1:6" x14ac:dyDescent="0.25">
      <c r="A82" s="46"/>
      <c r="C82" s="46"/>
      <c r="D82" s="46"/>
      <c r="E82" s="46"/>
    </row>
    <row r="83" spans="1:6" x14ac:dyDescent="0.25">
      <c r="F83" s="57"/>
    </row>
    <row r="84" spans="1:6" x14ac:dyDescent="0.25">
      <c r="F84" s="58" t="s">
        <v>71</v>
      </c>
    </row>
    <row r="85" spans="1:6" ht="15.75" x14ac:dyDescent="0.25">
      <c r="F85" s="59" t="s">
        <v>72</v>
      </c>
    </row>
    <row r="88" spans="1:6" s="4" customFormat="1" x14ac:dyDescent="0.25">
      <c r="F88" s="20"/>
    </row>
  </sheetData>
  <mergeCells count="30">
    <mergeCell ref="A1:F1"/>
    <mergeCell ref="A2:F2"/>
    <mergeCell ref="A3:F3"/>
    <mergeCell ref="B13:F13"/>
    <mergeCell ref="B20:F20"/>
    <mergeCell ref="A17:E17"/>
    <mergeCell ref="A18:E18"/>
    <mergeCell ref="A19:E19"/>
    <mergeCell ref="A7:B7"/>
    <mergeCell ref="A23:E23"/>
    <mergeCell ref="A24:E24"/>
    <mergeCell ref="A25:E25"/>
    <mergeCell ref="A30:E30"/>
    <mergeCell ref="A31:E31"/>
    <mergeCell ref="A32:E32"/>
    <mergeCell ref="A46:E46"/>
    <mergeCell ref="A47:E47"/>
    <mergeCell ref="A48:E48"/>
    <mergeCell ref="B26:F26"/>
    <mergeCell ref="B33:F33"/>
    <mergeCell ref="B49:F49"/>
    <mergeCell ref="A59:E59"/>
    <mergeCell ref="A61:E61"/>
    <mergeCell ref="A62:E62"/>
    <mergeCell ref="A51:E51"/>
    <mergeCell ref="A52:E52"/>
    <mergeCell ref="A53:E53"/>
    <mergeCell ref="A55:E55"/>
    <mergeCell ref="A56:E56"/>
    <mergeCell ref="A58:E58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&amp;R&amp;"-,Kursywa"załącznik nr 1 do zapytania ZDM-PZ.342.34 2023.1</oddHeader>
  </headerFooter>
  <rowBreaks count="2" manualBreakCount="2">
    <brk id="25" max="5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Lodowa</vt:lpstr>
      <vt:lpstr>Lodowa!Obszar_wydruku</vt:lpstr>
      <vt:lpstr>Lodowa!Tytuły_wydruku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2023-09-25T11:11:02Z</dcterms:modified>
</cp:coreProperties>
</file>