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9691983F-4811-4CA3-BF02-A9034B398C67}" xr6:coauthVersionLast="36" xr6:coauthVersionMax="36" xr10:uidLastSave="{00000000-0000-0000-0000-000000000000}"/>
  <bookViews>
    <workbookView xWindow="0" yWindow="0" windowWidth="27870" windowHeight="12810" xr2:uid="{00000000-000D-0000-FFFF-FFFF00000000}"/>
  </bookViews>
  <sheets>
    <sheet name="Arkusz1" sheetId="1" r:id="rId1"/>
  </sheets>
  <definedNames>
    <definedName name="_Hlk103935089" localSheetId="0">Arkusz1!$B$19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26" i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D13" i="1" l="1"/>
  <c r="F13" i="1" s="1"/>
  <c r="H13" i="1" s="1"/>
  <c r="H23" i="1" s="1"/>
  <c r="F43" i="1" l="1"/>
  <c r="F39" i="1"/>
  <c r="F47" i="1" s="1"/>
  <c r="F23" i="1" l="1"/>
  <c r="F40" i="1"/>
  <c r="F48" i="1" s="1"/>
  <c r="F24" i="1" l="1"/>
  <c r="F42" i="1"/>
  <c r="F44" i="1" s="1"/>
  <c r="F50" i="1" s="1"/>
  <c r="F53" i="1" s="1"/>
  <c r="F45" i="1" l="1"/>
  <c r="F51" i="1" s="1"/>
  <c r="F54" i="1" s="1"/>
</calcChain>
</file>

<file path=xl/sharedStrings.xml><?xml version="1.0" encoding="utf-8"?>
<sst xmlns="http://schemas.openxmlformats.org/spreadsheetml/2006/main" count="95" uniqueCount="74">
  <si>
    <t>Lp.</t>
  </si>
  <si>
    <t>szt.</t>
  </si>
  <si>
    <t>m2</t>
  </si>
  <si>
    <t>mb</t>
  </si>
  <si>
    <t>m3</t>
  </si>
  <si>
    <t>wartość brutto III w tym VAT 8%</t>
  </si>
  <si>
    <t>suma netto I - roboty brukarskie i mała architektura</t>
  </si>
  <si>
    <t>wartość brutto I w tym 23% VAT</t>
  </si>
  <si>
    <t>suma netto II zakładanie zieleni</t>
  </si>
  <si>
    <t>wartość brutto II w tym VAT 8%</t>
  </si>
  <si>
    <t>suma netto III zieleń - pielęgnacja</t>
  </si>
  <si>
    <t>Wyłożenie mulczu w skupinach krzewów i bylin - warstwa grubości 5 cm</t>
  </si>
  <si>
    <t>Zakup i montaż ławki z oparciem - wzór zgodny z projektem</t>
  </si>
  <si>
    <t>Zakup i ułożenie obrzeży betonowych 8x30x100 cm na ławie betonowej szer. 20 cm z bet. C12/15, wypełnienie spoin zaprawą cementową wraz z korytowaniem i zutylizowaniem urobku we własnym zakresie - obrzeża wzdłuż terenów zieleni,  nawierzchni mineralnej wraz  dopasowaniem wysokościowym do istniejących nawierzchni</t>
  </si>
  <si>
    <t xml:space="preserve">Pielęgnacja drzew (podlewanie, odchwaszczanie, cięcie, nawożenie, ochrona roślin) </t>
  </si>
  <si>
    <t xml:space="preserve">Zakup i montaż ogrodzenia z drewnianych palików średnicy 8 cm (wys. 80 cm nad ziemią, wbite na głębokość 30 cm) z  linką czarną, elastyczną (grubość 5 mm) na wys. 35 i 70 cm </t>
  </si>
  <si>
    <t>Zakup i sadzenie róży 'Matchpoint' min. 3-4 pędy, pojemnik C1,5, dopuszcza się sadzenie roślin z gołym korzeniem</t>
  </si>
  <si>
    <t>Zakup i sadzenie hiacyntów ‘Blue Pearl’ - wielkość cebul 14/15, cebula klasy I</t>
  </si>
  <si>
    <t xml:space="preserve">Wykonanie nawierzchni z kostki kamiennej granitowej 9/11 (zabruki w narożnikach terenu zieleni i obrzeże wzdłuż ławek) na podbudowie:
- wykonanie podbudowy z betonu C8/10 o grubości 10 cm;
- wykonanie podsypki cementowo-piaskowej - warstwa grubości 3 cm;
 wraz z korytowaniem i usunięciem urobku we własnym zakresie i wypełnieniem spoin piaskiem kwarcowym
</t>
  </si>
  <si>
    <t>Przestawienie znaku drogowego wraz z osadzeniem w fundamencie betonowym 30x30x50 cm</t>
  </si>
  <si>
    <t>Zakup i montaż kosza betonowego - wzór zgodny z projektem</t>
  </si>
  <si>
    <t>Demontaż słupa ogłoszeniowego i przewiezienie do magazynu ZDM</t>
  </si>
  <si>
    <t>Zakup i sadzenie wiśni piłkowanej 'Fugenzo' forma wielopniowa z zabezpieczoną bryłą korzeniową (jutą i siatką drucianą), 2 razy szkółkowane, korona symetryczna, parasolowata,  min. 3-4 pnie i liczne pędy w koronie – min. 10, wysokość całej rośliny min. 2,5-3 m wraz z zaprawą dołów o wymiarach 1,5x1,5x0,7m (ziemią urodzajną), podziemnym mocowaniem bryły</t>
  </si>
  <si>
    <t>Zakup i sadzenie mydlnicy lekarskiej ‘Rosea Plena’ - pojemnik C2</t>
  </si>
  <si>
    <t>Zakup i sadzenie kocimiętki Faassena - pojemnik C2</t>
  </si>
  <si>
    <t>Zakup i sadzenie irysa syberyjskiego - pojemnik C2</t>
  </si>
  <si>
    <t>Zakup i sadzenie trzcinnika ostroklapowego ‘England’ - pojemnik C2</t>
  </si>
  <si>
    <t>Zakup i sadzenie śnieżnika lśniącego - cebula klasy I</t>
  </si>
  <si>
    <t>Zakup i sadzenie tulipana Darwina ‘Appeldorn’- wielkość cebul 12/14, cebula klasy I</t>
  </si>
  <si>
    <t>Zakup i sadzenie czosnku główkowatego - cebula klasy I</t>
  </si>
  <si>
    <t>Pielęgnacja krzewów, bylin, roślin cebulowych (podlewanie, odchwaszczanie, cięcie, nawożenie, ochrona roślin, poprawa mocowania palików ogrodzeniowych )</t>
  </si>
  <si>
    <t xml:space="preserve">Zakup i rozścielenie ziemi urodzajnej w terenie pod nasadzenia - warstwa miąższości 40 cm </t>
  </si>
  <si>
    <t>Pogłębienie korytowania  o kolejne 30 cm do poziomu -45 cm wraz z utylizacją gruntu z korytowania - 53 m2</t>
  </si>
  <si>
    <t xml:space="preserve">Ponowne ułożenie/przełożenie chodnika wokół skweru
- wykonanie podbudowy z betonu C8/10 o grubości 10 cm;
- wykonanie podsypki cementowo-piaskowej - warstwa grubości 3 cm;
 wraz z korytowaniem i usunięciem urobku we własnym zakresie i wypełnieniem spoin piaskiem kwarcowym
</t>
  </si>
  <si>
    <t>Zakup i sadzenie turzycy Morrowa ‘Variegata’ - pojemnik C2/ Sedum spectabile Meteor</t>
  </si>
  <si>
    <t>PRZEDMIAR-OFERTA</t>
  </si>
  <si>
    <t>do zapytania ofertowego pn.: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</si>
  <si>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</si>
  <si>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</si>
  <si>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</si>
  <si>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</si>
  <si>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</si>
  <si>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Zakres prac</t>
  </si>
  <si>
    <t>Jednostka miary</t>
  </si>
  <si>
    <t>Przedmiar</t>
  </si>
  <si>
    <t>Cena jednostkowa</t>
  </si>
  <si>
    <t>Suma netto</t>
  </si>
  <si>
    <t>Rozbiórka fragmentów chodnika z płytek betonowych wraz z docięciem betonowych płyt,  usunięciem podbudowy po poziomu -15 cm wraz z utylizacją materiałów z rozbiórki</t>
  </si>
  <si>
    <t xml:space="preserve">I </t>
  </si>
  <si>
    <t>Roboty brukarskie i mała architektura</t>
  </si>
  <si>
    <t>II</t>
  </si>
  <si>
    <t xml:space="preserve">Zieleń </t>
  </si>
  <si>
    <t>III</t>
  </si>
  <si>
    <t>Pielęgnacja kontraktowa zieleni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</si>
  <si>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</si>
  <si>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</si>
  <si>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</si>
  <si>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</si>
  <si>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</si>
  <si>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</si>
  <si>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</si>
  <si>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</si>
  <si>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</si>
  <si>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……………………………………………………..</t>
  </si>
  <si>
    <t xml:space="preserve"> - wykona przedmiot zamówienia w terminie określonym w zapytaniu ofertowym ZDM-PZ.342.31.2023.1</t>
  </si>
  <si>
    <t>zgodnie z treścią zapytania ofertowego nr ZDM-PZ.342.31.2023.1</t>
  </si>
  <si>
    <t>Wykonanie robót w zakresie kształtowania terenów zieleni w pasie drogowym ul. Filipińskiej wraz z pielęgnacją założonej zieleni</t>
  </si>
  <si>
    <t xml:space="preserve">Suma brutto całość na 2023 r. </t>
  </si>
  <si>
    <t xml:space="preserve">Suma brutto całość na 2024 r. </t>
  </si>
  <si>
    <t>Suma netto całość na 2023+2024</t>
  </si>
  <si>
    <t>Suma brutto całość na 2023+2024</t>
  </si>
  <si>
    <t>brutto</t>
  </si>
  <si>
    <t>Suma netto całość na 2023 r. (I poz. 1, 2, 3, 4, 5, 6, 7, 10 + II)</t>
  </si>
  <si>
    <t>Suma netto całość na 2024 r. (I poz. 8, 9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</si>
</sst>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/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4" fontId="1" fillId="0" borderId="0" xfId="0" applyNumberFormat="1" applyFont="1"/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3" fillId="0" borderId="22" xfId="0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right" vertical="top"/>
    </xf>
    <xf numFmtId="4" fontId="3" fillId="0" borderId="24" xfId="0" applyNumberFormat="1" applyFont="1" applyFill="1" applyBorder="1" applyAlignment="1">
      <alignment vertical="top"/>
    </xf>
    <xf numFmtId="0" fontId="0" fillId="0" borderId="0" xfId="0" applyFill="1"/>
    <xf numFmtId="0" fontId="2" fillId="4" borderId="16" xfId="0" applyFont="1" applyFill="1" applyBorder="1" applyAlignment="1"/>
    <xf numFmtId="0" fontId="2" fillId="4" borderId="17" xfId="0" applyFont="1" applyFill="1" applyBorder="1" applyAlignment="1"/>
    <xf numFmtId="0" fontId="2" fillId="4" borderId="18" xfId="0" applyFont="1" applyFill="1" applyBorder="1" applyAlignment="1"/>
    <xf numFmtId="44" fontId="2" fillId="4" borderId="1" xfId="1" applyFont="1" applyFill="1" applyBorder="1" applyAlignment="1">
      <alignment horizontal="center" vertical="center"/>
    </xf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44" fontId="2" fillId="5" borderId="1" xfId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vertical="top"/>
    </xf>
    <xf numFmtId="0" fontId="3" fillId="6" borderId="9" xfId="0" applyFont="1" applyFill="1" applyBorder="1" applyAlignment="1">
      <alignment horizontal="right" vertical="top"/>
    </xf>
    <xf numFmtId="4" fontId="3" fillId="6" borderId="7" xfId="0" applyNumberFormat="1" applyFont="1" applyFill="1" applyBorder="1" applyAlignment="1">
      <alignment vertical="top" wrapText="1"/>
    </xf>
    <xf numFmtId="0" fontId="3" fillId="6" borderId="14" xfId="0" applyFont="1" applyFill="1" applyBorder="1" applyAlignment="1">
      <alignment horizontal="right" vertical="top"/>
    </xf>
    <xf numFmtId="0" fontId="3" fillId="6" borderId="13" xfId="0" applyFont="1" applyFill="1" applyBorder="1" applyAlignment="1">
      <alignment horizontal="right" vertical="top"/>
    </xf>
    <xf numFmtId="4" fontId="3" fillId="6" borderId="15" xfId="0" applyNumberFormat="1" applyFont="1" applyFill="1" applyBorder="1" applyAlignment="1">
      <alignment vertical="top"/>
    </xf>
    <xf numFmtId="0" fontId="3" fillId="6" borderId="2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/>
    </xf>
    <xf numFmtId="4" fontId="3" fillId="6" borderId="3" xfId="0" applyNumberFormat="1" applyFont="1" applyFill="1" applyBorder="1" applyAlignment="1">
      <alignment vertical="top"/>
    </xf>
    <xf numFmtId="4" fontId="3" fillId="6" borderId="7" xfId="0" applyNumberFormat="1" applyFont="1" applyFill="1" applyBorder="1" applyAlignment="1">
      <alignment vertical="top"/>
    </xf>
    <xf numFmtId="0" fontId="3" fillId="6" borderId="10" xfId="0" applyFont="1" applyFill="1" applyBorder="1" applyAlignment="1">
      <alignment horizontal="right" vertical="top"/>
    </xf>
    <xf numFmtId="0" fontId="3" fillId="6" borderId="11" xfId="0" applyFont="1" applyFill="1" applyBorder="1" applyAlignment="1">
      <alignment horizontal="right" vertical="top"/>
    </xf>
    <xf numFmtId="4" fontId="3" fillId="6" borderId="4" xfId="0" applyNumberFormat="1" applyFont="1" applyFill="1" applyBorder="1" applyAlignment="1">
      <alignment vertical="top"/>
    </xf>
    <xf numFmtId="0" fontId="3" fillId="6" borderId="5" xfId="0" applyFont="1" applyFill="1" applyBorder="1" applyAlignment="1">
      <alignment horizontal="right" vertical="top"/>
    </xf>
    <xf numFmtId="0" fontId="3" fillId="6" borderId="6" xfId="0" applyFont="1" applyFill="1" applyBorder="1" applyAlignment="1">
      <alignment horizontal="right" vertical="top"/>
    </xf>
    <xf numFmtId="0" fontId="3" fillId="6" borderId="12" xfId="0" applyFont="1" applyFill="1" applyBorder="1" applyAlignment="1">
      <alignment horizontal="right" vertical="top"/>
    </xf>
    <xf numFmtId="4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view="pageLayout" zoomScaleNormal="90" workbookViewId="0">
      <selection activeCell="J53" sqref="J53"/>
    </sheetView>
  </sheetViews>
  <sheetFormatPr defaultRowHeight="15" x14ac:dyDescent="0.25"/>
  <cols>
    <col min="1" max="1" width="3.7109375" customWidth="1"/>
    <col min="2" max="2" width="42.140625" customWidth="1"/>
    <col min="3" max="3" width="8.85546875" customWidth="1"/>
    <col min="4" max="4" width="9.28515625" customWidth="1"/>
    <col min="5" max="5" width="10.42578125" customWidth="1"/>
    <col min="6" max="6" width="11.5703125" customWidth="1"/>
    <col min="8" max="8" width="9.85546875" hidden="1" customWidth="1"/>
    <col min="10" max="10" width="15.28515625" customWidth="1"/>
  </cols>
  <sheetData>
    <row r="1" spans="1:8" s="10" customFormat="1" ht="21" customHeight="1" x14ac:dyDescent="0.25">
      <c r="A1" s="17" t="s">
        <v>35</v>
      </c>
      <c r="B1" s="17"/>
      <c r="C1" s="17"/>
      <c r="D1" s="17"/>
      <c r="E1" s="17"/>
      <c r="F1" s="17"/>
    </row>
    <row r="2" spans="1:8" ht="15.75" x14ac:dyDescent="0.25">
      <c r="A2" s="18" t="s">
        <v>36</v>
      </c>
      <c r="B2" s="18"/>
      <c r="C2" s="18"/>
      <c r="D2" s="18"/>
      <c r="E2" s="18"/>
      <c r="F2" s="18"/>
    </row>
    <row r="3" spans="1:8" ht="60.75" customHeight="1" x14ac:dyDescent="0.25">
      <c r="A3" s="19" t="s">
        <v>66</v>
      </c>
      <c r="B3" s="19"/>
      <c r="C3" s="19"/>
      <c r="D3" s="19"/>
      <c r="E3" s="19"/>
      <c r="F3" s="19"/>
    </row>
    <row r="4" spans="1:8" ht="29.25" customHeight="1" x14ac:dyDescent="0.3">
      <c r="A4" s="11"/>
      <c r="B4" s="12"/>
      <c r="C4" s="11"/>
      <c r="D4" s="11"/>
      <c r="E4" s="11"/>
      <c r="F4" s="11"/>
    </row>
    <row r="5" spans="1:8" x14ac:dyDescent="0.25">
      <c r="A5" s="13" t="s">
        <v>37</v>
      </c>
      <c r="C5" s="11"/>
      <c r="D5" s="11"/>
      <c r="E5" s="11"/>
      <c r="F5" s="11"/>
    </row>
    <row r="6" spans="1:8" ht="15.75" x14ac:dyDescent="0.25">
      <c r="A6" s="13" t="s">
        <v>38</v>
      </c>
      <c r="B6" s="14"/>
      <c r="C6" s="11"/>
      <c r="D6" s="11"/>
      <c r="E6" s="11"/>
      <c r="F6" s="11"/>
    </row>
    <row r="7" spans="1:8" x14ac:dyDescent="0.25">
      <c r="A7" s="15" t="s">
        <v>39</v>
      </c>
      <c r="B7" s="15"/>
      <c r="C7" s="11"/>
      <c r="D7" s="11"/>
      <c r="E7" s="11"/>
      <c r="F7" s="11"/>
    </row>
    <row r="8" spans="1:8" x14ac:dyDescent="0.25">
      <c r="A8" s="16" t="s">
        <v>40</v>
      </c>
      <c r="B8" s="13"/>
      <c r="C8" s="11"/>
      <c r="D8" s="11"/>
      <c r="E8" s="11"/>
      <c r="F8" s="11"/>
    </row>
    <row r="9" spans="1:8" x14ac:dyDescent="0.25">
      <c r="A9" s="16" t="s">
        <v>41</v>
      </c>
      <c r="B9" s="13"/>
      <c r="C9" s="11"/>
      <c r="D9" s="11"/>
      <c r="E9" s="11"/>
      <c r="F9" s="11"/>
    </row>
    <row r="11" spans="1:8" s="23" customFormat="1" ht="36" customHeight="1" x14ac:dyDescent="0.2">
      <c r="A11" s="22" t="s">
        <v>0</v>
      </c>
      <c r="B11" s="22" t="s">
        <v>42</v>
      </c>
      <c r="C11" s="22" t="s">
        <v>43</v>
      </c>
      <c r="D11" s="22" t="s">
        <v>44</v>
      </c>
      <c r="E11" s="22" t="s">
        <v>45</v>
      </c>
      <c r="F11" s="22" t="s">
        <v>46</v>
      </c>
      <c r="H11" s="23" t="s">
        <v>71</v>
      </c>
    </row>
    <row r="12" spans="1:8" ht="15.6" customHeight="1" x14ac:dyDescent="0.25">
      <c r="A12" s="24" t="s">
        <v>48</v>
      </c>
      <c r="B12" s="25" t="s">
        <v>49</v>
      </c>
      <c r="C12" s="26"/>
      <c r="D12" s="26"/>
      <c r="E12" s="26"/>
      <c r="F12" s="27"/>
    </row>
    <row r="13" spans="1:8" ht="59.25" customHeight="1" x14ac:dyDescent="0.25">
      <c r="A13" s="20">
        <v>1</v>
      </c>
      <c r="B13" s="2" t="s">
        <v>47</v>
      </c>
      <c r="C13" s="5" t="s">
        <v>2</v>
      </c>
      <c r="D13" s="5">
        <f>56+40</f>
        <v>96</v>
      </c>
      <c r="E13" s="8"/>
      <c r="F13" s="7">
        <f>ROUND(D13*E13,2)</f>
        <v>0</v>
      </c>
      <c r="H13" s="68">
        <f>ROUND(F13*1.23,2)</f>
        <v>0</v>
      </c>
    </row>
    <row r="14" spans="1:8" ht="30.6" customHeight="1" x14ac:dyDescent="0.25">
      <c r="A14" s="20">
        <v>2</v>
      </c>
      <c r="B14" s="2" t="s">
        <v>32</v>
      </c>
      <c r="C14" s="5" t="s">
        <v>4</v>
      </c>
      <c r="D14" s="5">
        <v>15.9</v>
      </c>
      <c r="E14" s="8"/>
      <c r="F14" s="7">
        <f t="shared" ref="F14:F22" si="0">ROUND(D14*E14,2)</f>
        <v>0</v>
      </c>
      <c r="H14" s="68">
        <f t="shared" ref="H14:H22" si="1">ROUND(F14*1.23,2)</f>
        <v>0</v>
      </c>
    </row>
    <row r="15" spans="1:8" ht="32.450000000000003" customHeight="1" x14ac:dyDescent="0.25">
      <c r="A15" s="20">
        <v>3</v>
      </c>
      <c r="B15" s="2" t="s">
        <v>31</v>
      </c>
      <c r="C15" s="5" t="s">
        <v>4</v>
      </c>
      <c r="D15" s="5">
        <v>21.2</v>
      </c>
      <c r="E15" s="8"/>
      <c r="F15" s="7">
        <f t="shared" si="0"/>
        <v>0</v>
      </c>
      <c r="H15" s="68">
        <f t="shared" si="1"/>
        <v>0</v>
      </c>
    </row>
    <row r="16" spans="1:8" ht="31.9" customHeight="1" x14ac:dyDescent="0.25">
      <c r="A16" s="20">
        <v>4</v>
      </c>
      <c r="B16" s="2" t="s">
        <v>21</v>
      </c>
      <c r="C16" s="5" t="s">
        <v>1</v>
      </c>
      <c r="D16" s="5">
        <v>1</v>
      </c>
      <c r="E16" s="8"/>
      <c r="F16" s="7">
        <f t="shared" si="0"/>
        <v>0</v>
      </c>
      <c r="H16" s="68">
        <f t="shared" si="1"/>
        <v>0</v>
      </c>
    </row>
    <row r="17" spans="1:8" ht="93.75" customHeight="1" x14ac:dyDescent="0.25">
      <c r="A17" s="20">
        <v>5</v>
      </c>
      <c r="B17" s="2" t="s">
        <v>13</v>
      </c>
      <c r="C17" s="5" t="s">
        <v>3</v>
      </c>
      <c r="D17" s="5">
        <v>37</v>
      </c>
      <c r="E17" s="8"/>
      <c r="F17" s="7">
        <f t="shared" si="0"/>
        <v>0</v>
      </c>
      <c r="H17" s="68">
        <f t="shared" si="1"/>
        <v>0</v>
      </c>
    </row>
    <row r="18" spans="1:8" ht="90.6" customHeight="1" x14ac:dyDescent="0.25">
      <c r="A18" s="20">
        <v>6</v>
      </c>
      <c r="B18" s="2" t="s">
        <v>33</v>
      </c>
      <c r="C18" s="5" t="s">
        <v>2</v>
      </c>
      <c r="D18" s="5">
        <v>40</v>
      </c>
      <c r="E18" s="8"/>
      <c r="F18" s="7">
        <f t="shared" si="0"/>
        <v>0</v>
      </c>
      <c r="H18" s="68">
        <f t="shared" si="1"/>
        <v>0</v>
      </c>
    </row>
    <row r="19" spans="1:8" ht="117" customHeight="1" x14ac:dyDescent="0.25">
      <c r="A19" s="20">
        <v>7</v>
      </c>
      <c r="B19" s="2" t="s">
        <v>18</v>
      </c>
      <c r="C19" s="5" t="s">
        <v>2</v>
      </c>
      <c r="D19" s="5">
        <v>12</v>
      </c>
      <c r="E19" s="8"/>
      <c r="F19" s="7">
        <f t="shared" si="0"/>
        <v>0</v>
      </c>
      <c r="H19" s="68">
        <f t="shared" si="1"/>
        <v>0</v>
      </c>
    </row>
    <row r="20" spans="1:8" ht="30" customHeight="1" x14ac:dyDescent="0.25">
      <c r="A20" s="20">
        <v>8</v>
      </c>
      <c r="B20" s="2" t="s">
        <v>12</v>
      </c>
      <c r="C20" s="3" t="s">
        <v>1</v>
      </c>
      <c r="D20" s="3">
        <v>1</v>
      </c>
      <c r="E20" s="9"/>
      <c r="F20" s="7">
        <f t="shared" si="0"/>
        <v>0</v>
      </c>
      <c r="H20" s="68">
        <f t="shared" si="1"/>
        <v>0</v>
      </c>
    </row>
    <row r="21" spans="1:8" ht="30" customHeight="1" x14ac:dyDescent="0.25">
      <c r="A21" s="20">
        <v>9</v>
      </c>
      <c r="B21" s="2" t="s">
        <v>20</v>
      </c>
      <c r="C21" s="3" t="s">
        <v>1</v>
      </c>
      <c r="D21" s="3">
        <v>1</v>
      </c>
      <c r="E21" s="9"/>
      <c r="F21" s="7">
        <f t="shared" si="0"/>
        <v>0</v>
      </c>
      <c r="H21" s="68">
        <f t="shared" si="1"/>
        <v>0</v>
      </c>
    </row>
    <row r="22" spans="1:8" ht="32.25" customHeight="1" x14ac:dyDescent="0.25">
      <c r="A22" s="20">
        <v>10</v>
      </c>
      <c r="B22" s="2" t="s">
        <v>19</v>
      </c>
      <c r="C22" s="3" t="s">
        <v>1</v>
      </c>
      <c r="D22" s="3">
        <v>1</v>
      </c>
      <c r="E22" s="9"/>
      <c r="F22" s="7">
        <f t="shared" si="0"/>
        <v>0</v>
      </c>
      <c r="H22" s="68">
        <f t="shared" si="1"/>
        <v>0</v>
      </c>
    </row>
    <row r="23" spans="1:8" ht="15.75" thickBot="1" x14ac:dyDescent="0.3">
      <c r="A23" s="52" t="s">
        <v>6</v>
      </c>
      <c r="B23" s="53"/>
      <c r="C23" s="53"/>
      <c r="D23" s="53"/>
      <c r="E23" s="53"/>
      <c r="F23" s="54">
        <f>SUM(F13:F22)</f>
        <v>0</v>
      </c>
      <c r="H23" s="68">
        <f>SUM(H13:H22)</f>
        <v>0</v>
      </c>
    </row>
    <row r="24" spans="1:8" x14ac:dyDescent="0.25">
      <c r="A24" s="55" t="s">
        <v>7</v>
      </c>
      <c r="B24" s="56"/>
      <c r="C24" s="56"/>
      <c r="D24" s="56"/>
      <c r="E24" s="56"/>
      <c r="F24" s="57">
        <f>F23*1.23</f>
        <v>0</v>
      </c>
    </row>
    <row r="25" spans="1:8" ht="16.149999999999999" customHeight="1" x14ac:dyDescent="0.25">
      <c r="A25" s="24" t="s">
        <v>50</v>
      </c>
      <c r="B25" s="25" t="s">
        <v>51</v>
      </c>
      <c r="C25" s="26"/>
      <c r="D25" s="26"/>
      <c r="E25" s="26"/>
      <c r="F25" s="27"/>
    </row>
    <row r="26" spans="1:8" ht="104.45" customHeight="1" x14ac:dyDescent="0.25">
      <c r="A26" s="21">
        <v>1</v>
      </c>
      <c r="B26" s="2" t="s">
        <v>22</v>
      </c>
      <c r="C26" s="3" t="s">
        <v>1</v>
      </c>
      <c r="D26" s="3">
        <v>3</v>
      </c>
      <c r="E26" s="9"/>
      <c r="F26" s="7">
        <f>D26*E26</f>
        <v>0</v>
      </c>
    </row>
    <row r="27" spans="1:8" ht="47.25" customHeight="1" x14ac:dyDescent="0.25">
      <c r="A27" s="21">
        <v>2</v>
      </c>
      <c r="B27" s="2" t="s">
        <v>16</v>
      </c>
      <c r="C27" s="3" t="s">
        <v>1</v>
      </c>
      <c r="D27" s="3">
        <v>36</v>
      </c>
      <c r="E27" s="9"/>
      <c r="F27" s="7">
        <f t="shared" ref="F27:F38" si="2">D27*E27</f>
        <v>0</v>
      </c>
    </row>
    <row r="28" spans="1:8" ht="30" customHeight="1" x14ac:dyDescent="0.25">
      <c r="A28" s="21">
        <v>3</v>
      </c>
      <c r="B28" s="2" t="s">
        <v>23</v>
      </c>
      <c r="C28" s="3" t="s">
        <v>1</v>
      </c>
      <c r="D28" s="3">
        <v>24</v>
      </c>
      <c r="E28" s="9"/>
      <c r="F28" s="7">
        <f t="shared" si="2"/>
        <v>0</v>
      </c>
    </row>
    <row r="29" spans="1:8" ht="18.75" customHeight="1" x14ac:dyDescent="0.25">
      <c r="A29" s="21">
        <v>4</v>
      </c>
      <c r="B29" s="2" t="s">
        <v>24</v>
      </c>
      <c r="C29" s="3" t="s">
        <v>1</v>
      </c>
      <c r="D29" s="3">
        <v>36</v>
      </c>
      <c r="E29" s="9"/>
      <c r="F29" s="7">
        <f t="shared" si="2"/>
        <v>0</v>
      </c>
    </row>
    <row r="30" spans="1:8" ht="17.25" customHeight="1" x14ac:dyDescent="0.25">
      <c r="A30" s="21">
        <v>5</v>
      </c>
      <c r="B30" s="2" t="s">
        <v>25</v>
      </c>
      <c r="C30" s="3" t="s">
        <v>1</v>
      </c>
      <c r="D30" s="3">
        <v>16</v>
      </c>
      <c r="E30" s="9"/>
      <c r="F30" s="7">
        <f t="shared" si="2"/>
        <v>0</v>
      </c>
    </row>
    <row r="31" spans="1:8" ht="30" customHeight="1" x14ac:dyDescent="0.25">
      <c r="A31" s="21">
        <v>6</v>
      </c>
      <c r="B31" s="2" t="s">
        <v>26</v>
      </c>
      <c r="C31" s="3" t="s">
        <v>1</v>
      </c>
      <c r="D31" s="3">
        <v>14</v>
      </c>
      <c r="E31" s="9"/>
      <c r="F31" s="7">
        <f t="shared" si="2"/>
        <v>0</v>
      </c>
    </row>
    <row r="32" spans="1:8" ht="30" customHeight="1" x14ac:dyDescent="0.25">
      <c r="A32" s="21">
        <v>7</v>
      </c>
      <c r="B32" s="2" t="s">
        <v>34</v>
      </c>
      <c r="C32" s="3" t="s">
        <v>1</v>
      </c>
      <c r="D32" s="3">
        <v>24</v>
      </c>
      <c r="E32" s="9"/>
      <c r="F32" s="7">
        <f t="shared" si="2"/>
        <v>0</v>
      </c>
    </row>
    <row r="33" spans="1:10" ht="30" customHeight="1" x14ac:dyDescent="0.25">
      <c r="A33" s="21">
        <v>8</v>
      </c>
      <c r="B33" s="2" t="s">
        <v>17</v>
      </c>
      <c r="C33" s="3" t="s">
        <v>1</v>
      </c>
      <c r="D33" s="3">
        <v>250</v>
      </c>
      <c r="E33" s="9"/>
      <c r="F33" s="7">
        <f t="shared" si="2"/>
        <v>0</v>
      </c>
    </row>
    <row r="34" spans="1:10" ht="16.5" customHeight="1" x14ac:dyDescent="0.25">
      <c r="A34" s="21">
        <v>9</v>
      </c>
      <c r="B34" s="2" t="s">
        <v>27</v>
      </c>
      <c r="C34" s="3" t="s">
        <v>1</v>
      </c>
      <c r="D34" s="3">
        <v>250</v>
      </c>
      <c r="E34" s="9"/>
      <c r="F34" s="7">
        <f t="shared" si="2"/>
        <v>0</v>
      </c>
    </row>
    <row r="35" spans="1:10" ht="29.45" customHeight="1" x14ac:dyDescent="0.25">
      <c r="A35" s="21">
        <v>10</v>
      </c>
      <c r="B35" s="2" t="s">
        <v>28</v>
      </c>
      <c r="C35" s="3" t="s">
        <v>1</v>
      </c>
      <c r="D35" s="3">
        <v>250</v>
      </c>
      <c r="E35" s="9"/>
      <c r="F35" s="7">
        <f t="shared" si="2"/>
        <v>0</v>
      </c>
    </row>
    <row r="36" spans="1:10" ht="29.45" customHeight="1" x14ac:dyDescent="0.25">
      <c r="A36" s="21">
        <v>11</v>
      </c>
      <c r="B36" s="2" t="s">
        <v>29</v>
      </c>
      <c r="C36" s="3" t="s">
        <v>1</v>
      </c>
      <c r="D36" s="3">
        <v>250</v>
      </c>
      <c r="E36" s="9"/>
      <c r="F36" s="7">
        <f t="shared" si="2"/>
        <v>0</v>
      </c>
    </row>
    <row r="37" spans="1:10" ht="31.9" customHeight="1" x14ac:dyDescent="0.25">
      <c r="A37" s="21">
        <v>12</v>
      </c>
      <c r="B37" s="2" t="s">
        <v>11</v>
      </c>
      <c r="C37" s="3" t="s">
        <v>2</v>
      </c>
      <c r="D37" s="3">
        <v>53</v>
      </c>
      <c r="E37" s="9"/>
      <c r="F37" s="7">
        <f t="shared" si="2"/>
        <v>0</v>
      </c>
    </row>
    <row r="38" spans="1:10" ht="57" customHeight="1" x14ac:dyDescent="0.25">
      <c r="A38" s="21">
        <v>13</v>
      </c>
      <c r="B38" s="2" t="s">
        <v>15</v>
      </c>
      <c r="C38" s="3" t="s">
        <v>3</v>
      </c>
      <c r="D38" s="3">
        <v>36</v>
      </c>
      <c r="E38" s="9"/>
      <c r="F38" s="7">
        <f t="shared" si="2"/>
        <v>0</v>
      </c>
    </row>
    <row r="39" spans="1:10" ht="16.899999999999999" customHeight="1" x14ac:dyDescent="0.25">
      <c r="A39" s="58" t="s">
        <v>8</v>
      </c>
      <c r="B39" s="59"/>
      <c r="C39" s="59"/>
      <c r="D39" s="59"/>
      <c r="E39" s="59"/>
      <c r="F39" s="60">
        <f>SUM(F26:F38)</f>
        <v>0</v>
      </c>
    </row>
    <row r="40" spans="1:10" ht="15.6" customHeight="1" thickBot="1" x14ac:dyDescent="0.3">
      <c r="A40" s="52" t="s">
        <v>9</v>
      </c>
      <c r="B40" s="53"/>
      <c r="C40" s="53"/>
      <c r="D40" s="53"/>
      <c r="E40" s="53"/>
      <c r="F40" s="61">
        <f>F39*1.08</f>
        <v>0</v>
      </c>
      <c r="J40" s="6"/>
    </row>
    <row r="41" spans="1:10" x14ac:dyDescent="0.25">
      <c r="A41" s="24" t="s">
        <v>52</v>
      </c>
      <c r="B41" s="28" t="s">
        <v>53</v>
      </c>
      <c r="C41" s="29"/>
      <c r="D41" s="29"/>
      <c r="E41" s="29"/>
      <c r="F41" s="30"/>
    </row>
    <row r="42" spans="1:10" ht="25.5" x14ac:dyDescent="0.25">
      <c r="A42" s="21">
        <v>1</v>
      </c>
      <c r="B42" s="2" t="s">
        <v>14</v>
      </c>
      <c r="C42" s="3" t="s">
        <v>1</v>
      </c>
      <c r="D42" s="3">
        <v>3</v>
      </c>
      <c r="E42" s="4"/>
      <c r="F42" s="7">
        <f t="shared" ref="F42:F43" si="3">D42*E42</f>
        <v>0</v>
      </c>
    </row>
    <row r="43" spans="1:10" ht="28.15" customHeight="1" x14ac:dyDescent="0.25">
      <c r="A43" s="21">
        <v>2</v>
      </c>
      <c r="B43" s="2" t="s">
        <v>30</v>
      </c>
      <c r="C43" s="3" t="s">
        <v>2</v>
      </c>
      <c r="D43" s="3">
        <v>53</v>
      </c>
      <c r="E43" s="4"/>
      <c r="F43" s="7">
        <f t="shared" si="3"/>
        <v>0</v>
      </c>
      <c r="J43" s="6"/>
    </row>
    <row r="44" spans="1:10" x14ac:dyDescent="0.25">
      <c r="A44" s="62" t="s">
        <v>10</v>
      </c>
      <c r="B44" s="63"/>
      <c r="C44" s="63"/>
      <c r="D44" s="63"/>
      <c r="E44" s="63"/>
      <c r="F44" s="64">
        <f>SUM(F42:F43)</f>
        <v>0</v>
      </c>
    </row>
    <row r="45" spans="1:10" ht="15.75" thickBot="1" x14ac:dyDescent="0.3">
      <c r="A45" s="65" t="s">
        <v>5</v>
      </c>
      <c r="B45" s="66"/>
      <c r="C45" s="66"/>
      <c r="D45" s="66"/>
      <c r="E45" s="67"/>
      <c r="F45" s="61">
        <f>F44*1.08</f>
        <v>0</v>
      </c>
    </row>
    <row r="46" spans="1:10" s="43" customFormat="1" x14ac:dyDescent="0.25">
      <c r="A46" s="40"/>
      <c r="B46" s="40"/>
      <c r="C46" s="40"/>
      <c r="D46" s="40"/>
      <c r="E46" s="41"/>
      <c r="F46" s="42"/>
    </row>
    <row r="47" spans="1:10" x14ac:dyDescent="0.25">
      <c r="A47" s="44" t="s">
        <v>72</v>
      </c>
      <c r="B47" s="45"/>
      <c r="C47" s="45"/>
      <c r="D47" s="45"/>
      <c r="E47" s="46"/>
      <c r="F47" s="47">
        <f>F39+F13+F14+F15+F16+F17+F18+F19+F22</f>
        <v>0</v>
      </c>
    </row>
    <row r="48" spans="1:10" x14ac:dyDescent="0.25">
      <c r="A48" s="44" t="s">
        <v>67</v>
      </c>
      <c r="B48" s="45"/>
      <c r="C48" s="45"/>
      <c r="D48" s="45"/>
      <c r="E48" s="46"/>
      <c r="F48" s="47">
        <f>F40+H13+H14+H15+H16+H17+H18+H19+H22</f>
        <v>0</v>
      </c>
    </row>
    <row r="49" spans="1:9" x14ac:dyDescent="0.25">
      <c r="A49" s="1"/>
      <c r="B49" s="1"/>
      <c r="C49" s="1"/>
      <c r="D49" s="1"/>
      <c r="E49" s="1"/>
      <c r="F49" s="1"/>
    </row>
    <row r="50" spans="1:9" x14ac:dyDescent="0.25">
      <c r="A50" s="44" t="s">
        <v>73</v>
      </c>
      <c r="B50" s="45"/>
      <c r="C50" s="45"/>
      <c r="D50" s="45"/>
      <c r="E50" s="46"/>
      <c r="F50" s="47">
        <f>F44+F20+F21</f>
        <v>0</v>
      </c>
    </row>
    <row r="51" spans="1:9" x14ac:dyDescent="0.25">
      <c r="A51" s="44" t="s">
        <v>68</v>
      </c>
      <c r="B51" s="45"/>
      <c r="C51" s="45"/>
      <c r="D51" s="45"/>
      <c r="E51" s="46"/>
      <c r="F51" s="47">
        <f>F45+H20+H21</f>
        <v>0</v>
      </c>
    </row>
    <row r="52" spans="1:9" x14ac:dyDescent="0.25">
      <c r="A52" s="1"/>
      <c r="B52" s="1"/>
      <c r="C52" s="1"/>
      <c r="D52" s="1"/>
      <c r="E52" s="1"/>
      <c r="F52" s="1"/>
    </row>
    <row r="53" spans="1:9" x14ac:dyDescent="0.25">
      <c r="A53" s="48" t="s">
        <v>69</v>
      </c>
      <c r="B53" s="49"/>
      <c r="C53" s="49"/>
      <c r="D53" s="49"/>
      <c r="E53" s="50"/>
      <c r="F53" s="51">
        <f>F47+F50</f>
        <v>0</v>
      </c>
    </row>
    <row r="54" spans="1:9" x14ac:dyDescent="0.25">
      <c r="A54" s="48" t="s">
        <v>70</v>
      </c>
      <c r="B54" s="49"/>
      <c r="C54" s="49"/>
      <c r="D54" s="49"/>
      <c r="E54" s="50"/>
      <c r="F54" s="51">
        <f>F48+F51</f>
        <v>0</v>
      </c>
    </row>
    <row r="56" spans="1:9" s="1" customFormat="1" ht="12.75" x14ac:dyDescent="0.2">
      <c r="A56" s="31" t="s">
        <v>54</v>
      </c>
      <c r="C56" s="32"/>
      <c r="D56" s="32"/>
      <c r="E56" s="33"/>
      <c r="F56" s="33"/>
      <c r="H56" s="34"/>
      <c r="I56" s="34"/>
    </row>
    <row r="57" spans="1:9" s="1" customFormat="1" ht="11.25" customHeight="1" x14ac:dyDescent="0.2">
      <c r="C57" s="32"/>
      <c r="D57" s="32"/>
      <c r="E57" s="32"/>
      <c r="F57" s="32"/>
      <c r="H57" s="34"/>
      <c r="I57" s="34"/>
    </row>
    <row r="58" spans="1:9" s="1" customFormat="1" ht="12.75" x14ac:dyDescent="0.2">
      <c r="A58" s="31" t="s">
        <v>55</v>
      </c>
      <c r="C58" s="32"/>
      <c r="D58" s="32"/>
      <c r="E58" s="32"/>
      <c r="F58" s="32"/>
      <c r="H58" s="34"/>
      <c r="I58" s="34"/>
    </row>
    <row r="59" spans="1:9" s="1" customFormat="1" ht="12.75" x14ac:dyDescent="0.2">
      <c r="A59" s="31" t="s">
        <v>56</v>
      </c>
      <c r="C59" s="32"/>
      <c r="D59" s="32"/>
      <c r="E59" s="32"/>
      <c r="F59" s="32"/>
      <c r="H59" s="34"/>
      <c r="I59" s="34"/>
    </row>
    <row r="60" spans="1:9" s="1" customFormat="1" ht="12.75" x14ac:dyDescent="0.2">
      <c r="A60" s="35" t="s">
        <v>57</v>
      </c>
      <c r="C60" s="32"/>
      <c r="D60" s="32"/>
      <c r="E60" s="32"/>
      <c r="F60" s="32"/>
      <c r="H60" s="34"/>
      <c r="I60" s="34"/>
    </row>
    <row r="61" spans="1:9" s="1" customFormat="1" ht="11.25" customHeight="1" x14ac:dyDescent="0.2">
      <c r="A61" s="31"/>
      <c r="C61" s="32"/>
      <c r="D61" s="32"/>
      <c r="E61" s="32"/>
      <c r="F61" s="32"/>
      <c r="H61" s="34"/>
      <c r="I61" s="34"/>
    </row>
    <row r="62" spans="1:9" s="1" customFormat="1" ht="12.75" x14ac:dyDescent="0.2">
      <c r="A62" s="31" t="s">
        <v>65</v>
      </c>
      <c r="C62" s="32"/>
      <c r="D62" s="32"/>
      <c r="E62" s="32"/>
      <c r="F62" s="32"/>
      <c r="H62" s="34"/>
      <c r="I62" s="34"/>
    </row>
    <row r="63" spans="1:9" s="1" customFormat="1" ht="11.25" customHeight="1" x14ac:dyDescent="0.2">
      <c r="A63" s="31"/>
      <c r="C63" s="32"/>
      <c r="D63" s="32"/>
      <c r="E63" s="32"/>
      <c r="F63" s="32"/>
      <c r="H63" s="34"/>
      <c r="I63" s="34"/>
    </row>
    <row r="64" spans="1:9" s="1" customFormat="1" ht="12.75" x14ac:dyDescent="0.2">
      <c r="A64" s="35" t="s">
        <v>58</v>
      </c>
      <c r="C64" s="32"/>
      <c r="D64" s="32"/>
      <c r="E64" s="32"/>
      <c r="F64" s="32"/>
      <c r="H64" s="34"/>
      <c r="I64" s="34"/>
    </row>
    <row r="65" spans="1:9" s="1" customFormat="1" ht="12.75" x14ac:dyDescent="0.2">
      <c r="A65" s="35" t="s">
        <v>59</v>
      </c>
      <c r="C65" s="32"/>
      <c r="D65" s="32"/>
      <c r="E65" s="32"/>
      <c r="F65" s="32"/>
      <c r="H65" s="34"/>
      <c r="I65" s="34"/>
    </row>
    <row r="66" spans="1:9" s="1" customFormat="1" ht="12.75" x14ac:dyDescent="0.2">
      <c r="A66" s="35" t="s">
        <v>60</v>
      </c>
      <c r="C66" s="32"/>
      <c r="D66" s="32"/>
      <c r="E66" s="32"/>
      <c r="F66" s="32"/>
      <c r="H66" s="34"/>
      <c r="I66" s="34"/>
    </row>
    <row r="67" spans="1:9" s="1" customFormat="1" ht="12.75" x14ac:dyDescent="0.2">
      <c r="A67" s="39" t="s">
        <v>61</v>
      </c>
      <c r="B67" s="39"/>
      <c r="C67" s="39"/>
      <c r="D67" s="39"/>
      <c r="E67" s="39"/>
      <c r="F67" s="39"/>
      <c r="H67" s="34"/>
      <c r="I67" s="34"/>
    </row>
    <row r="68" spans="1:9" s="1" customFormat="1" ht="12.75" x14ac:dyDescent="0.2">
      <c r="A68" s="35" t="s">
        <v>64</v>
      </c>
      <c r="C68" s="32"/>
      <c r="D68" s="32"/>
      <c r="E68" s="32"/>
      <c r="F68" s="32"/>
    </row>
    <row r="69" spans="1:9" s="1" customFormat="1" ht="9" customHeight="1" x14ac:dyDescent="0.2">
      <c r="A69" s="32"/>
      <c r="C69" s="32"/>
      <c r="D69" s="32"/>
      <c r="E69" s="32"/>
      <c r="F69" s="32"/>
    </row>
    <row r="70" spans="1:9" s="1" customFormat="1" ht="12.75" x14ac:dyDescent="0.2">
      <c r="A70" s="36" t="s">
        <v>62</v>
      </c>
      <c r="C70" s="32"/>
      <c r="D70" s="32"/>
      <c r="E70" s="32"/>
      <c r="F70" s="32"/>
    </row>
    <row r="71" spans="1:9" s="1" customFormat="1" ht="12.75" x14ac:dyDescent="0.2">
      <c r="A71" s="36"/>
      <c r="C71" s="32"/>
      <c r="D71" s="32"/>
      <c r="E71" s="32"/>
      <c r="F71" s="32"/>
    </row>
    <row r="72" spans="1:9" s="1" customFormat="1" ht="12.75" x14ac:dyDescent="0.2">
      <c r="A72" s="36"/>
      <c r="C72" s="32"/>
      <c r="D72" s="32"/>
      <c r="F72" s="32"/>
    </row>
    <row r="73" spans="1:9" s="1" customFormat="1" ht="12.75" x14ac:dyDescent="0.2">
      <c r="A73" s="32"/>
      <c r="C73" s="32"/>
      <c r="F73" s="32"/>
    </row>
    <row r="74" spans="1:9" s="1" customFormat="1" ht="12.75" x14ac:dyDescent="0.2">
      <c r="A74" s="32"/>
      <c r="C74" s="32"/>
      <c r="D74" s="32"/>
      <c r="E74" s="32"/>
    </row>
    <row r="75" spans="1:9" s="1" customFormat="1" ht="12.75" x14ac:dyDescent="0.2">
      <c r="F75" s="37"/>
    </row>
    <row r="76" spans="1:9" s="1" customFormat="1" ht="12.75" x14ac:dyDescent="0.2">
      <c r="F76" s="38" t="s">
        <v>63</v>
      </c>
    </row>
  </sheetData>
  <mergeCells count="20">
    <mergeCell ref="A67:F67"/>
    <mergeCell ref="A47:E47"/>
    <mergeCell ref="A48:E48"/>
    <mergeCell ref="A50:E50"/>
    <mergeCell ref="A51:E51"/>
    <mergeCell ref="A53:E53"/>
    <mergeCell ref="A54:E54"/>
    <mergeCell ref="A1:F1"/>
    <mergeCell ref="A2:F2"/>
    <mergeCell ref="A3:F3"/>
    <mergeCell ref="A7:B7"/>
    <mergeCell ref="B12:F12"/>
    <mergeCell ref="A23:E23"/>
    <mergeCell ref="A24:E24"/>
    <mergeCell ref="A44:E44"/>
    <mergeCell ref="A45:E45"/>
    <mergeCell ref="A39:E39"/>
    <mergeCell ref="A40:E40"/>
    <mergeCell ref="B25:F25"/>
    <mergeCell ref="B41:F41"/>
  </mergeCells>
  <phoneticPr fontId="4" type="noConversion"/>
  <pageMargins left="0.7" right="0.7" top="0.75" bottom="0.75" header="0.3" footer="0.3"/>
  <pageSetup paperSize="9" orientation="portrait" r:id="rId1"/>
  <headerFooter>
    <oddHeader>&amp;R&amp;"-,Kursywa"załącznik nr 1 do zapytania ZDM-PZ.342.31 2023.1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Arkusz1!_Hlk103935089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2023-09-07T11:13:34Z</dcterms:modified>
</cp:coreProperties>
</file>