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falska\Desktop\Basia Rafalska\2023\ROBOTY REMONTY\Bnińska\"/>
    </mc:Choice>
  </mc:AlternateContent>
  <xr:revisionPtr revIDLastSave="0" documentId="13_ncr:1_{DC7C5C96-6084-4B4C-AB15-ABBE1A6E355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KI" sheetId="1" r:id="rId1"/>
    <sheet name="przedmiar" sheetId="2" r:id="rId2"/>
    <sheet name="Arkusz3" sheetId="3" r:id="rId3"/>
  </sheets>
  <definedNames>
    <definedName name="_xlnm.Print_Area" localSheetId="0">KI!$A$1:$F$46</definedName>
    <definedName name="_xlnm.Print_Area" localSheetId="1">przedmiar!$A$2:$F$47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" l="1"/>
  <c r="F41" i="1"/>
  <c r="F42" i="1"/>
  <c r="F40" i="1"/>
  <c r="F36" i="1"/>
  <c r="F37" i="1"/>
  <c r="F35" i="1"/>
  <c r="F30" i="1"/>
  <c r="F31" i="1"/>
  <c r="F32" i="1"/>
  <c r="F24" i="1"/>
  <c r="F25" i="1"/>
  <c r="F26" i="1"/>
  <c r="F23" i="1"/>
  <c r="F7" i="1"/>
  <c r="F8" i="1"/>
  <c r="F9" i="1"/>
  <c r="F10" i="1"/>
  <c r="F11" i="1"/>
  <c r="F12" i="1"/>
  <c r="F13" i="1"/>
  <c r="F14" i="1"/>
  <c r="F15" i="1"/>
  <c r="F16" i="1"/>
  <c r="F17" i="1"/>
  <c r="F6" i="1"/>
  <c r="D17" i="1"/>
  <c r="F27" i="1"/>
  <c r="F38" i="1"/>
  <c r="F33" i="1"/>
  <c r="F29" i="1"/>
  <c r="F20" i="1" l="1"/>
  <c r="F21" i="1" s="1"/>
  <c r="F18" i="1" l="1"/>
  <c r="F44" i="1" s="1"/>
  <c r="F43" i="1"/>
  <c r="F45" i="1" l="1"/>
  <c r="F46" i="1" s="1"/>
</calcChain>
</file>

<file path=xl/sharedStrings.xml><?xml version="1.0" encoding="utf-8"?>
<sst xmlns="http://schemas.openxmlformats.org/spreadsheetml/2006/main" count="258" uniqueCount="85">
  <si>
    <t>Lp.</t>
  </si>
  <si>
    <t>Wartość</t>
  </si>
  <si>
    <t>PRZEDMIAR OFERTA</t>
  </si>
  <si>
    <t>WARTOŚĆ KOSZTORYSU wartość netto</t>
  </si>
  <si>
    <t>WARTOŚĆ KOSZTORYSU wartość brutto</t>
  </si>
  <si>
    <t>m2</t>
  </si>
  <si>
    <t>m</t>
  </si>
  <si>
    <t>m3</t>
  </si>
  <si>
    <t>ROBOTY ZIEMNE</t>
  </si>
  <si>
    <t>PODBUDOWY</t>
  </si>
  <si>
    <t>Pielęgnacja piaskiem z polewaniem wodą podbudowy z mieszanki betonowej i z gruntu stabilizowanego cementem</t>
  </si>
  <si>
    <t>ELEMENTY ULIC</t>
  </si>
  <si>
    <t>ROBOTY INNE</t>
  </si>
  <si>
    <t>Regulacja pionowa studzienek dla studzienek telefonicznych</t>
  </si>
  <si>
    <t>szt.</t>
  </si>
  <si>
    <t>4 d.1</t>
  </si>
  <si>
    <t>Rozebranie krawężników betonowych 20x30 cm na podsypce cementowo-piaskowej</t>
  </si>
  <si>
    <t>Rozebranie ław pod krawężniki z betonu</t>
  </si>
  <si>
    <t>Razem dział: ROBOTY ZIEMNE</t>
  </si>
  <si>
    <t>Razem dział: PODBUDOWY</t>
  </si>
  <si>
    <t>Razem dział: ELEMENTY ULIC</t>
  </si>
  <si>
    <t>Regulacja pionowa studzienek dla zaworów wodociągowych i gazowych</t>
  </si>
  <si>
    <t>Razem dział: ROBOTY INNE</t>
  </si>
  <si>
    <t>Ilość</t>
  </si>
  <si>
    <t>ROBOTY ROZBIÓRKOWE</t>
  </si>
  <si>
    <t>Razem dział: ROBOTY ROZBIÓRKOWE</t>
  </si>
  <si>
    <t>Ława pod krawężniki betonowa z oporem</t>
  </si>
  <si>
    <t>NAWIERZCHNIE</t>
  </si>
  <si>
    <t>Razem dział : NAWIERZCHNIE</t>
  </si>
  <si>
    <t>Rozebranie chodników, wysepek przystankowych i przejść dla pieszych z płyt betonowych 50x50x7 cm na podsypce cementowo-piaskowej</t>
  </si>
  <si>
    <t>Rozebranie nawierzchni z betonowej kostki brukowej  na podsypce cementowo-piaskowej</t>
  </si>
  <si>
    <t>Ręczne rozebranie nawierzchni z kostki kamiennej granitowej 9x11 o wysokości 10 cm na podsypce cementowo-piaskowej</t>
  </si>
  <si>
    <t>Mechaniczne rozebranie podbudowy betonowej o grubości 15 cm</t>
  </si>
  <si>
    <t>Rozebranie obrzeży 8x30 cm na podsypce piaskowej</t>
  </si>
  <si>
    <t>Rozebranie obrzeży 6x20 cm na podsypce piaskowej</t>
  </si>
  <si>
    <t>Wywiezienie gruzu z terenu rozbiórki przy mechanicznym załadowaniu i wyładowaniu samochodem samowyładowczym  odległość określi oferent km</t>
  </si>
  <si>
    <t>mb</t>
  </si>
  <si>
    <t>1d.1</t>
  </si>
  <si>
    <t>2d.1</t>
  </si>
  <si>
    <t>3d.1</t>
  </si>
  <si>
    <t>5 d.1</t>
  </si>
  <si>
    <t>6 d.1</t>
  </si>
  <si>
    <t>7 d.1</t>
  </si>
  <si>
    <t>8 d.1</t>
  </si>
  <si>
    <t>9 d.1</t>
  </si>
  <si>
    <t>10 d.1</t>
  </si>
  <si>
    <t>11 d.1</t>
  </si>
  <si>
    <t>12 d.1</t>
  </si>
  <si>
    <t>Rozebranie chodników, wysepek przystankowych i przejść dla pieszych z płyt betonowych 35x35x5 cm na podsypce cementowo-piaskowej  Roboty remontowe - frezowanie nawierzchni bitumicznej o gr. 5 cm</t>
  </si>
  <si>
    <t xml:space="preserve"> Roboty remontowe - frezowanie nawierzchni bitumicznej o gr. 5 cm</t>
  </si>
  <si>
    <t>Rozebranie nawierzchni z płyt drogowych betonowych o gr. 10 cm</t>
  </si>
  <si>
    <t>13 d.2</t>
  </si>
  <si>
    <t>Roboty ziemne wykonywane koparkami podsiębiernymi o poj. łyżki 0.40 m3 w gruncie kat. III z transportem urobku samochodami samowyładowczymi  odległość określi oferent</t>
  </si>
  <si>
    <t>Mechaniczne profilowanie i zagęszczenie podłoża pod warstwy konstrukcyjne nawierzchni w gruncie kat. I-IV</t>
  </si>
  <si>
    <t>Podbudowa betonowa bez dylatacji - grubość warstwy po zagęszczeniu 10 cm</t>
  </si>
  <si>
    <t>Podbudowa betonowa bez dylatacji - grubość warstwy po zagęszczeniu 15 cm</t>
  </si>
  <si>
    <t>14 d.3</t>
  </si>
  <si>
    <t>15 d.3</t>
  </si>
  <si>
    <t>16 d.3</t>
  </si>
  <si>
    <t>17 d.3</t>
  </si>
  <si>
    <t>Mechaniczne czyszczenie nawierzchni drogowej ulepszonej (bitum)</t>
  </si>
  <si>
    <t>Skropienie nawierzchni drogowej emulsją asfaltową</t>
  </si>
  <si>
    <t>Nawierzchnia z mieszanek mineralno-bitumicznych grysowych - warstwa ścieralna asfaltowa - grubość po zagęszczeniu 5 cm</t>
  </si>
  <si>
    <t>Pozycja</t>
  </si>
  <si>
    <t>Jednostka obmiarowa.</t>
  </si>
  <si>
    <t>Cena jednostkowa</t>
  </si>
  <si>
    <t>*</t>
  </si>
  <si>
    <t>Krawężniki betonowe wystające o wymiarach 15x30 cm na podsypce cementowo-piaskowej</t>
  </si>
  <si>
    <t>Obrzeża betonowe o wymiarach 20x6 cm na podsypce piaskowej z wypełnieniem spoin zaprawą cementową</t>
  </si>
  <si>
    <t>18 d.4</t>
  </si>
  <si>
    <t>19 d.4</t>
  </si>
  <si>
    <t>20 d.4</t>
  </si>
  <si>
    <t>21 d.5</t>
  </si>
  <si>
    <t>22 d.5</t>
  </si>
  <si>
    <t>23 d.5</t>
  </si>
  <si>
    <t>24 d.6</t>
  </si>
  <si>
    <t>25 d.6</t>
  </si>
  <si>
    <t>26 d.6</t>
  </si>
  <si>
    <t>Regulacja pionowa studzienek dla kratek ściekowych ulicznych</t>
  </si>
  <si>
    <t>PODATEK VAT 23%(zgodnie z obowiązującymi przepisami)</t>
  </si>
  <si>
    <t>KOSZTORYS INWESTORSKI</t>
  </si>
  <si>
    <t>21 d.4</t>
  </si>
  <si>
    <t xml:space="preserve">Nawierzchnie z kostki betonowej "POLBRUK" grubości 80 mm typu 60/8 na podsypce cementowo-piaskowej grubości 30 mm z wypełnieniem spoin zaprawą cementową </t>
  </si>
  <si>
    <t>REMONT CHODNIKA UL. BNIŃSKA STRONA WSCHODNIA , ODCINEK OD UL. WARSZWSKIEJ DO UL. MIŁOSŁAWSKIEJ W POZNANIU</t>
  </si>
  <si>
    <t>REMONT CHODNIKA UL. BNIŃSKA STRONA WSCHODNIA , ODCINEK OD UL. WARSZAWSKIEJ DO posesji nr 24  W POZNANIU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</si>
</sst>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_ ;\-#,##0.00\ "/>
  </numFmts>
  <fonts count="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rgb="FF000000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top"/>
    </xf>
    <xf numFmtId="49" fontId="4" fillId="0" borderId="0" xfId="0" applyNumberFormat="1" applyFont="1" applyAlignment="1">
      <alignment vertical="top" wrapText="1" shrinkToFit="1" readingOrder="1"/>
    </xf>
    <xf numFmtId="49" fontId="4" fillId="0" borderId="2" xfId="0" applyNumberFormat="1" applyFont="1" applyBorder="1" applyAlignment="1">
      <alignment vertical="top" wrapText="1" shrinkToFit="1" readingOrder="1"/>
    </xf>
    <xf numFmtId="0" fontId="3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top"/>
    </xf>
    <xf numFmtId="4" fontId="1" fillId="5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0" fontId="0" fillId="3" borderId="0" xfId="0" applyFill="1"/>
    <xf numFmtId="0" fontId="1" fillId="5" borderId="1" xfId="0" applyFont="1" applyFill="1" applyBorder="1" applyAlignment="1">
      <alignment horizontal="right" vertical="top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/>
    </xf>
    <xf numFmtId="164" fontId="6" fillId="4" borderId="1" xfId="0" applyNumberFormat="1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  <xf numFmtId="164" fontId="6" fillId="2" borderId="1" xfId="0" applyNumberFormat="1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right" vertical="top"/>
    </xf>
    <xf numFmtId="4" fontId="7" fillId="5" borderId="1" xfId="0" applyNumberFormat="1" applyFont="1" applyFill="1" applyBorder="1" applyAlignment="1">
      <alignment horizontal="center" vertical="top"/>
    </xf>
    <xf numFmtId="4" fontId="6" fillId="5" borderId="1" xfId="0" applyNumberFormat="1" applyFont="1" applyFill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opLeftCell="A19" zoomScaleNormal="100" workbookViewId="0">
      <selection activeCell="B32" sqref="B32"/>
    </sheetView>
  </sheetViews>
  <sheetFormatPr defaultRowHeight="14.25"/>
  <cols>
    <col min="1" max="1" width="6.875" style="4" customWidth="1"/>
    <col min="2" max="2" width="60.5" style="5" customWidth="1"/>
    <col min="3" max="3" width="12" style="4" customWidth="1"/>
    <col min="4" max="4" width="12.125" style="4" customWidth="1"/>
    <col min="5" max="5" width="12.875" style="4" customWidth="1"/>
    <col min="6" max="6" width="18" style="4" customWidth="1"/>
  </cols>
  <sheetData>
    <row r="1" spans="1:13" ht="15">
      <c r="A1" s="37" t="s">
        <v>80</v>
      </c>
      <c r="B1" s="38"/>
      <c r="C1" s="38"/>
      <c r="D1" s="38"/>
      <c r="E1" s="38"/>
      <c r="F1" s="38"/>
    </row>
    <row r="2" spans="1:13" ht="45" customHeight="1">
      <c r="A2" s="36" t="s">
        <v>83</v>
      </c>
      <c r="B2" s="36"/>
      <c r="C2" s="36"/>
      <c r="D2" s="36"/>
      <c r="E2" s="36"/>
      <c r="F2" s="36"/>
    </row>
    <row r="3" spans="1:13" s="3" customFormat="1" ht="45" customHeight="1">
      <c r="A3" s="19" t="s">
        <v>0</v>
      </c>
      <c r="B3" s="18" t="s">
        <v>63</v>
      </c>
      <c r="C3" s="23" t="s">
        <v>64</v>
      </c>
      <c r="D3" s="18" t="s">
        <v>23</v>
      </c>
      <c r="E3" s="23" t="s">
        <v>65</v>
      </c>
      <c r="F3" s="18" t="s">
        <v>1</v>
      </c>
    </row>
    <row r="4" spans="1:13" s="3" customFormat="1" ht="45" customHeight="1">
      <c r="A4" s="19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</row>
    <row r="5" spans="1:13" s="3" customFormat="1" ht="15">
      <c r="A5" s="20" t="s">
        <v>66</v>
      </c>
      <c r="B5" s="17" t="s">
        <v>24</v>
      </c>
      <c r="C5" s="16" t="s">
        <v>66</v>
      </c>
      <c r="D5" s="24" t="s">
        <v>66</v>
      </c>
      <c r="E5" s="24" t="s">
        <v>66</v>
      </c>
      <c r="F5" s="24" t="s">
        <v>66</v>
      </c>
    </row>
    <row r="6" spans="1:13" s="3" customFormat="1" ht="19.5" customHeight="1">
      <c r="A6" s="21" t="s">
        <v>37</v>
      </c>
      <c r="B6" s="6" t="s">
        <v>49</v>
      </c>
      <c r="C6" s="2" t="s">
        <v>5</v>
      </c>
      <c r="D6" s="7">
        <v>133.75</v>
      </c>
      <c r="E6" s="1">
        <v>11.13</v>
      </c>
      <c r="F6" s="29">
        <f>ROUND(D6*E6,2)</f>
        <v>1488.64</v>
      </c>
      <c r="G6" s="10"/>
      <c r="H6" s="10"/>
      <c r="I6" s="10"/>
      <c r="J6" s="10"/>
      <c r="K6" s="10"/>
      <c r="L6" s="10"/>
      <c r="M6" s="11"/>
    </row>
    <row r="7" spans="1:13" s="3" customFormat="1" ht="20.25" customHeight="1">
      <c r="A7" s="21" t="s">
        <v>38</v>
      </c>
      <c r="B7" s="6" t="s">
        <v>50</v>
      </c>
      <c r="C7" s="2" t="s">
        <v>5</v>
      </c>
      <c r="D7" s="7">
        <v>17.600000000000001</v>
      </c>
      <c r="E7" s="1">
        <v>20.8</v>
      </c>
      <c r="F7" s="29">
        <f t="shared" ref="F7:F17" si="0">ROUND(D7*E7,2)</f>
        <v>366.08</v>
      </c>
      <c r="G7" s="10"/>
      <c r="H7" s="10"/>
      <c r="I7" s="10"/>
      <c r="J7" s="10"/>
      <c r="K7" s="10"/>
      <c r="L7" s="10"/>
      <c r="M7" s="10"/>
    </row>
    <row r="8" spans="1:13" s="3" customFormat="1" ht="31.5" customHeight="1">
      <c r="A8" s="22" t="s">
        <v>39</v>
      </c>
      <c r="B8" s="6" t="s">
        <v>29</v>
      </c>
      <c r="C8" s="2" t="s">
        <v>5</v>
      </c>
      <c r="D8" s="7">
        <v>48.67</v>
      </c>
      <c r="E8" s="1">
        <v>20.75</v>
      </c>
      <c r="F8" s="29">
        <f t="shared" si="0"/>
        <v>1009.9</v>
      </c>
    </row>
    <row r="9" spans="1:13" ht="42.75" customHeight="1">
      <c r="A9" s="22" t="s">
        <v>15</v>
      </c>
      <c r="B9" s="6" t="s">
        <v>48</v>
      </c>
      <c r="C9" s="2" t="s">
        <v>5</v>
      </c>
      <c r="D9" s="7">
        <v>178.95</v>
      </c>
      <c r="E9" s="1">
        <v>14.47</v>
      </c>
      <c r="F9" s="29">
        <f t="shared" si="0"/>
        <v>2589.41</v>
      </c>
    </row>
    <row r="10" spans="1:13" ht="30" customHeight="1">
      <c r="A10" s="22" t="s">
        <v>40</v>
      </c>
      <c r="B10" s="6" t="s">
        <v>30</v>
      </c>
      <c r="C10" s="2" t="s">
        <v>5</v>
      </c>
      <c r="D10" s="7">
        <v>2.2999999999999998</v>
      </c>
      <c r="E10" s="1">
        <v>54.36</v>
      </c>
      <c r="F10" s="29">
        <f t="shared" si="0"/>
        <v>125.03</v>
      </c>
    </row>
    <row r="11" spans="1:13" ht="31.5" customHeight="1">
      <c r="A11" s="22" t="s">
        <v>41</v>
      </c>
      <c r="B11" s="6" t="s">
        <v>31</v>
      </c>
      <c r="C11" s="2" t="s">
        <v>5</v>
      </c>
      <c r="D11" s="7">
        <v>9.23</v>
      </c>
      <c r="E11" s="1">
        <v>51.3</v>
      </c>
      <c r="F11" s="29">
        <f t="shared" si="0"/>
        <v>473.5</v>
      </c>
    </row>
    <row r="12" spans="1:13" ht="19.5" customHeight="1">
      <c r="A12" s="22" t="s">
        <v>42</v>
      </c>
      <c r="B12" s="6" t="s">
        <v>32</v>
      </c>
      <c r="C12" s="2" t="s">
        <v>5</v>
      </c>
      <c r="D12" s="7">
        <v>52.41</v>
      </c>
      <c r="E12" s="1">
        <v>109.97</v>
      </c>
      <c r="F12" s="29">
        <f t="shared" si="0"/>
        <v>5763.53</v>
      </c>
    </row>
    <row r="13" spans="1:13" ht="30.75" customHeight="1">
      <c r="A13" s="22" t="s">
        <v>43</v>
      </c>
      <c r="B13" s="6" t="s">
        <v>16</v>
      </c>
      <c r="C13" s="2" t="s">
        <v>5</v>
      </c>
      <c r="D13" s="7">
        <v>201.7</v>
      </c>
      <c r="E13" s="1">
        <v>18.71</v>
      </c>
      <c r="F13" s="29">
        <f t="shared" si="0"/>
        <v>3773.81</v>
      </c>
    </row>
    <row r="14" spans="1:13" ht="18.75" customHeight="1">
      <c r="A14" s="22" t="s">
        <v>44</v>
      </c>
      <c r="B14" s="6" t="s">
        <v>33</v>
      </c>
      <c r="C14" s="2" t="s">
        <v>36</v>
      </c>
      <c r="D14" s="7">
        <v>11.1</v>
      </c>
      <c r="E14" s="1">
        <v>5.54</v>
      </c>
      <c r="F14" s="29">
        <f t="shared" si="0"/>
        <v>61.49</v>
      </c>
    </row>
    <row r="15" spans="1:13" ht="18" customHeight="1">
      <c r="A15" s="22" t="s">
        <v>45</v>
      </c>
      <c r="B15" s="6" t="s">
        <v>34</v>
      </c>
      <c r="C15" s="2" t="s">
        <v>36</v>
      </c>
      <c r="D15" s="7">
        <v>6.7</v>
      </c>
      <c r="E15" s="1">
        <v>3.31</v>
      </c>
      <c r="F15" s="29">
        <f t="shared" si="0"/>
        <v>22.18</v>
      </c>
    </row>
    <row r="16" spans="1:13" ht="15.75" customHeight="1">
      <c r="A16" s="22" t="s">
        <v>46</v>
      </c>
      <c r="B16" s="6" t="s">
        <v>17</v>
      </c>
      <c r="C16" s="2" t="s">
        <v>7</v>
      </c>
      <c r="D16" s="7">
        <v>20.88</v>
      </c>
      <c r="E16" s="1">
        <v>330.27</v>
      </c>
      <c r="F16" s="29">
        <f t="shared" si="0"/>
        <v>6896.04</v>
      </c>
    </row>
    <row r="17" spans="1:6" ht="47.25" customHeight="1">
      <c r="A17" s="22" t="s">
        <v>47</v>
      </c>
      <c r="B17" s="6" t="s">
        <v>35</v>
      </c>
      <c r="C17" s="2" t="s">
        <v>7</v>
      </c>
      <c r="D17" s="7">
        <f>56.41+6.69</f>
        <v>63.099999999999994</v>
      </c>
      <c r="E17" s="1">
        <v>118.2</v>
      </c>
      <c r="F17" s="29">
        <f t="shared" si="0"/>
        <v>7458.42</v>
      </c>
    </row>
    <row r="18" spans="1:6" s="3" customFormat="1" ht="15">
      <c r="A18" s="20"/>
      <c r="B18" s="14" t="s">
        <v>25</v>
      </c>
      <c r="C18" s="15"/>
      <c r="D18" s="8"/>
      <c r="E18" s="8"/>
      <c r="F18" s="30">
        <f>SUM(F6:F17)</f>
        <v>30028.03</v>
      </c>
    </row>
    <row r="19" spans="1:6" s="3" customFormat="1" ht="15">
      <c r="A19" s="20">
        <v>2</v>
      </c>
      <c r="B19" s="17" t="s">
        <v>8</v>
      </c>
      <c r="C19" s="16" t="s">
        <v>66</v>
      </c>
      <c r="D19" s="24" t="s">
        <v>66</v>
      </c>
      <c r="E19" s="24" t="s">
        <v>66</v>
      </c>
      <c r="F19" s="24" t="s">
        <v>66</v>
      </c>
    </row>
    <row r="20" spans="1:6" ht="45" customHeight="1">
      <c r="A20" s="22" t="s">
        <v>51</v>
      </c>
      <c r="B20" s="6" t="s">
        <v>52</v>
      </c>
      <c r="C20" s="2" t="s">
        <v>7</v>
      </c>
      <c r="D20" s="7">
        <v>23.55</v>
      </c>
      <c r="E20" s="1">
        <v>140.85</v>
      </c>
      <c r="F20" s="29">
        <f>D20*E20</f>
        <v>3317.0174999999999</v>
      </c>
    </row>
    <row r="21" spans="1:6" s="3" customFormat="1" ht="15">
      <c r="A21" s="20"/>
      <c r="B21" s="14" t="s">
        <v>18</v>
      </c>
      <c r="C21" s="25"/>
      <c r="D21" s="26"/>
      <c r="E21" s="8"/>
      <c r="F21" s="30">
        <f>SUM(F20)</f>
        <v>3317.0174999999999</v>
      </c>
    </row>
    <row r="22" spans="1:6" s="3" customFormat="1" ht="15">
      <c r="A22" s="20">
        <v>3</v>
      </c>
      <c r="B22" s="17" t="s">
        <v>9</v>
      </c>
      <c r="C22" s="16" t="s">
        <v>66</v>
      </c>
      <c r="D22" s="24" t="s">
        <v>66</v>
      </c>
      <c r="E22" s="24" t="s">
        <v>66</v>
      </c>
      <c r="F22" s="24" t="s">
        <v>66</v>
      </c>
    </row>
    <row r="23" spans="1:6" ht="31.5" customHeight="1">
      <c r="A23" s="22" t="s">
        <v>56</v>
      </c>
      <c r="B23" s="6" t="s">
        <v>53</v>
      </c>
      <c r="C23" s="2" t="s">
        <v>5</v>
      </c>
      <c r="D23" s="7">
        <v>261.69</v>
      </c>
      <c r="E23" s="1">
        <v>1.76</v>
      </c>
      <c r="F23" s="29">
        <f>ROUND(D23*E23,2)</f>
        <v>460.57</v>
      </c>
    </row>
    <row r="24" spans="1:6" ht="28.5">
      <c r="A24" s="22" t="s">
        <v>57</v>
      </c>
      <c r="B24" s="6" t="s">
        <v>54</v>
      </c>
      <c r="C24" s="2" t="s">
        <v>5</v>
      </c>
      <c r="D24" s="7">
        <v>209.28</v>
      </c>
      <c r="E24" s="1">
        <v>49.16</v>
      </c>
      <c r="F24" s="29">
        <f t="shared" ref="F24:F26" si="1">ROUND(D24*E24,2)</f>
        <v>10288.200000000001</v>
      </c>
    </row>
    <row r="25" spans="1:6" ht="28.5">
      <c r="A25" s="22" t="s">
        <v>58</v>
      </c>
      <c r="B25" s="6" t="s">
        <v>55</v>
      </c>
      <c r="C25" s="2" t="s">
        <v>5</v>
      </c>
      <c r="D25" s="7">
        <v>52.41</v>
      </c>
      <c r="E25" s="1">
        <v>72.25</v>
      </c>
      <c r="F25" s="29">
        <f t="shared" si="1"/>
        <v>3786.62</v>
      </c>
    </row>
    <row r="26" spans="1:6" ht="28.5">
      <c r="A26" s="22" t="s">
        <v>59</v>
      </c>
      <c r="B26" s="6" t="s">
        <v>10</v>
      </c>
      <c r="C26" s="2" t="s">
        <v>5</v>
      </c>
      <c r="D26" s="7">
        <v>261.69</v>
      </c>
      <c r="E26" s="1">
        <v>6.02</v>
      </c>
      <c r="F26" s="29">
        <f t="shared" si="1"/>
        <v>1575.37</v>
      </c>
    </row>
    <row r="27" spans="1:6" s="3" customFormat="1" ht="15">
      <c r="A27" s="20"/>
      <c r="B27" s="14" t="s">
        <v>19</v>
      </c>
      <c r="C27" s="25"/>
      <c r="D27" s="26"/>
      <c r="E27" s="8"/>
      <c r="F27" s="30">
        <f>16110.76</f>
        <v>16110.76</v>
      </c>
    </row>
    <row r="28" spans="1:6" s="3" customFormat="1" ht="15">
      <c r="A28" s="20">
        <v>4</v>
      </c>
      <c r="B28" s="17" t="s">
        <v>27</v>
      </c>
      <c r="C28" s="16" t="s">
        <v>66</v>
      </c>
      <c r="D28" s="24" t="s">
        <v>66</v>
      </c>
      <c r="E28" s="24" t="s">
        <v>66</v>
      </c>
      <c r="F28" s="24" t="s">
        <v>66</v>
      </c>
    </row>
    <row r="29" spans="1:6" s="3" customFormat="1" ht="18" customHeight="1">
      <c r="A29" s="21" t="s">
        <v>69</v>
      </c>
      <c r="B29" s="12" t="s">
        <v>60</v>
      </c>
      <c r="C29" s="2" t="s">
        <v>5</v>
      </c>
      <c r="D29" s="7">
        <v>133.75</v>
      </c>
      <c r="E29" s="1">
        <v>0.93</v>
      </c>
      <c r="F29" s="31">
        <f>ROUND(D29*E29,2)</f>
        <v>124.39</v>
      </c>
    </row>
    <row r="30" spans="1:6" s="3" customFormat="1" ht="17.25" customHeight="1">
      <c r="A30" s="21" t="s">
        <v>70</v>
      </c>
      <c r="B30" s="12" t="s">
        <v>61</v>
      </c>
      <c r="C30" s="2" t="s">
        <v>5</v>
      </c>
      <c r="D30" s="7">
        <v>133.75</v>
      </c>
      <c r="E30" s="1">
        <v>4.29</v>
      </c>
      <c r="F30" s="31">
        <f t="shared" ref="F30:F32" si="2">ROUND(D30*E30,2)</f>
        <v>573.79</v>
      </c>
    </row>
    <row r="31" spans="1:6" s="3" customFormat="1" ht="30" customHeight="1">
      <c r="A31" s="21" t="s">
        <v>71</v>
      </c>
      <c r="B31" s="12" t="s">
        <v>62</v>
      </c>
      <c r="C31" s="2" t="s">
        <v>5</v>
      </c>
      <c r="D31" s="7">
        <v>133.75</v>
      </c>
      <c r="E31" s="1">
        <v>46.34</v>
      </c>
      <c r="F31" s="31">
        <f t="shared" si="2"/>
        <v>6197.98</v>
      </c>
    </row>
    <row r="32" spans="1:6" s="3" customFormat="1" ht="48" customHeight="1">
      <c r="A32" s="21" t="s">
        <v>81</v>
      </c>
      <c r="B32" s="12" t="s">
        <v>82</v>
      </c>
      <c r="C32" s="2" t="s">
        <v>5</v>
      </c>
      <c r="D32" s="7">
        <v>261.69</v>
      </c>
      <c r="E32" s="1">
        <v>139.66999999999999</v>
      </c>
      <c r="F32" s="31">
        <f t="shared" si="2"/>
        <v>36550.239999999998</v>
      </c>
    </row>
    <row r="33" spans="1:6" s="3" customFormat="1" ht="15">
      <c r="A33" s="20"/>
      <c r="B33" s="14" t="s">
        <v>28</v>
      </c>
      <c r="C33" s="25"/>
      <c r="D33" s="26"/>
      <c r="E33" s="8"/>
      <c r="F33" s="30">
        <f>SUM(F29:F32)</f>
        <v>43446.399999999994</v>
      </c>
    </row>
    <row r="34" spans="1:6" s="3" customFormat="1" ht="15">
      <c r="A34" s="20">
        <v>5</v>
      </c>
      <c r="B34" s="17" t="s">
        <v>11</v>
      </c>
      <c r="C34" s="16" t="s">
        <v>66</v>
      </c>
      <c r="D34" s="24" t="s">
        <v>66</v>
      </c>
      <c r="E34" s="24" t="s">
        <v>66</v>
      </c>
      <c r="F34" s="24" t="s">
        <v>66</v>
      </c>
    </row>
    <row r="35" spans="1:6">
      <c r="A35" s="22" t="s">
        <v>72</v>
      </c>
      <c r="B35" s="6" t="s">
        <v>26</v>
      </c>
      <c r="C35" s="2" t="s">
        <v>7</v>
      </c>
      <c r="D35" s="7">
        <v>17.97</v>
      </c>
      <c r="E35" s="1">
        <v>972.1</v>
      </c>
      <c r="F35" s="29">
        <f>ROUND(E35*D35,2)</f>
        <v>17468.64</v>
      </c>
    </row>
    <row r="36" spans="1:6" ht="28.5">
      <c r="A36" s="22" t="s">
        <v>73</v>
      </c>
      <c r="B36" s="6" t="s">
        <v>67</v>
      </c>
      <c r="C36" s="2" t="s">
        <v>6</v>
      </c>
      <c r="D36" s="7">
        <v>201.7</v>
      </c>
      <c r="E36" s="1">
        <v>71.12</v>
      </c>
      <c r="F36" s="29">
        <f t="shared" ref="F36:F37" si="3">ROUND(E36*D36,2)</f>
        <v>14344.9</v>
      </c>
    </row>
    <row r="37" spans="1:6" ht="28.5">
      <c r="A37" s="22" t="s">
        <v>74</v>
      </c>
      <c r="B37" s="6" t="s">
        <v>68</v>
      </c>
      <c r="C37" s="2" t="s">
        <v>6</v>
      </c>
      <c r="D37" s="7">
        <v>45.9</v>
      </c>
      <c r="E37" s="1">
        <v>28.36</v>
      </c>
      <c r="F37" s="29">
        <f t="shared" si="3"/>
        <v>1301.72</v>
      </c>
    </row>
    <row r="38" spans="1:6" s="3" customFormat="1" ht="15">
      <c r="A38" s="20"/>
      <c r="B38" s="14" t="s">
        <v>20</v>
      </c>
      <c r="C38" s="25"/>
      <c r="D38" s="26"/>
      <c r="E38" s="8"/>
      <c r="F38" s="30">
        <f>SUM(F35:F37)</f>
        <v>33115.26</v>
      </c>
    </row>
    <row r="39" spans="1:6" s="3" customFormat="1" ht="15">
      <c r="A39" s="20">
        <v>6</v>
      </c>
      <c r="B39" s="17" t="s">
        <v>12</v>
      </c>
      <c r="C39" s="16" t="s">
        <v>66</v>
      </c>
      <c r="D39" s="24" t="s">
        <v>66</v>
      </c>
      <c r="E39" s="24" t="s">
        <v>66</v>
      </c>
      <c r="F39" s="24" t="s">
        <v>66</v>
      </c>
    </row>
    <row r="40" spans="1:6" ht="18.75" customHeight="1">
      <c r="A40" s="22" t="s">
        <v>75</v>
      </c>
      <c r="B40" s="6" t="s">
        <v>21</v>
      </c>
      <c r="C40" s="2" t="s">
        <v>14</v>
      </c>
      <c r="D40" s="7">
        <v>2</v>
      </c>
      <c r="E40" s="1">
        <v>394.81</v>
      </c>
      <c r="F40" s="29">
        <f>ROUND(E40*D40,2)</f>
        <v>789.62</v>
      </c>
    </row>
    <row r="41" spans="1:6">
      <c r="A41" s="22" t="s">
        <v>76</v>
      </c>
      <c r="B41" s="6" t="s">
        <v>78</v>
      </c>
      <c r="C41" s="2" t="s">
        <v>14</v>
      </c>
      <c r="D41" s="7">
        <v>2</v>
      </c>
      <c r="E41" s="1">
        <v>589.95000000000005</v>
      </c>
      <c r="F41" s="29">
        <f t="shared" ref="F41:F42" si="4">ROUND(E41*D41,2)</f>
        <v>1179.9000000000001</v>
      </c>
    </row>
    <row r="42" spans="1:6">
      <c r="A42" s="22" t="s">
        <v>77</v>
      </c>
      <c r="B42" s="6" t="s">
        <v>13</v>
      </c>
      <c r="C42" s="2" t="s">
        <v>14</v>
      </c>
      <c r="D42" s="7">
        <v>1</v>
      </c>
      <c r="E42" s="1">
        <v>1053.49</v>
      </c>
      <c r="F42" s="29">
        <f t="shared" si="4"/>
        <v>1053.49</v>
      </c>
    </row>
    <row r="43" spans="1:6" s="3" customFormat="1" ht="15">
      <c r="A43" s="20"/>
      <c r="B43" s="14" t="s">
        <v>22</v>
      </c>
      <c r="C43" s="13"/>
      <c r="D43" s="9"/>
      <c r="E43" s="9"/>
      <c r="F43" s="30">
        <f>SUM(F40:F42)</f>
        <v>3023.01</v>
      </c>
    </row>
    <row r="44" spans="1:6" ht="15">
      <c r="A44" s="35" t="s">
        <v>3</v>
      </c>
      <c r="B44" s="35"/>
      <c r="C44" s="35"/>
      <c r="D44" s="35"/>
      <c r="E44" s="35"/>
      <c r="F44" s="27">
        <f>F18+F21+F27+F33+F38+F43</f>
        <v>129040.47749999999</v>
      </c>
    </row>
    <row r="45" spans="1:6" ht="15">
      <c r="A45" s="35" t="s">
        <v>79</v>
      </c>
      <c r="B45" s="35"/>
      <c r="C45" s="35"/>
      <c r="D45" s="35"/>
      <c r="E45" s="35"/>
      <c r="F45" s="27">
        <f>F44*23%</f>
        <v>29679.309825</v>
      </c>
    </row>
    <row r="46" spans="1:6" ht="15">
      <c r="A46" s="35" t="s">
        <v>4</v>
      </c>
      <c r="B46" s="35"/>
      <c r="C46" s="35"/>
      <c r="D46" s="35"/>
      <c r="E46" s="35"/>
      <c r="F46" s="28">
        <f>F44+F45</f>
        <v>158719.78732499998</v>
      </c>
    </row>
    <row r="51" spans="6:10" ht="15">
      <c r="F51" s="32"/>
      <c r="G51" s="33"/>
      <c r="H51" s="33"/>
      <c r="I51" s="33"/>
      <c r="J51" s="34"/>
    </row>
  </sheetData>
  <mergeCells count="5">
    <mergeCell ref="A46:E46"/>
    <mergeCell ref="A2:F2"/>
    <mergeCell ref="A1:F1"/>
    <mergeCell ref="A44:E44"/>
    <mergeCell ref="A45:E45"/>
  </mergeCells>
  <pageMargins left="0.25" right="0.25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47"/>
  <sheetViews>
    <sheetView tabSelected="1" workbookViewId="0">
      <selection activeCell="I35" sqref="I35"/>
    </sheetView>
  </sheetViews>
  <sheetFormatPr defaultRowHeight="14.25"/>
  <cols>
    <col min="1" max="1" width="5.25" customWidth="1"/>
    <col min="2" max="2" width="30.125" customWidth="1"/>
    <col min="3" max="3" width="9.75" customWidth="1"/>
    <col min="4" max="4" width="8.625" customWidth="1"/>
    <col min="5" max="5" width="13.125" customWidth="1"/>
    <col min="6" max="6" width="13" customWidth="1"/>
  </cols>
  <sheetData>
    <row r="2" spans="1:6">
      <c r="A2" s="39" t="s">
        <v>2</v>
      </c>
      <c r="B2" s="40"/>
      <c r="C2" s="40"/>
      <c r="D2" s="40"/>
      <c r="E2" s="40"/>
      <c r="F2" s="40"/>
    </row>
    <row r="3" spans="1:6" ht="41.25" customHeight="1">
      <c r="A3" s="41" t="s">
        <v>84</v>
      </c>
      <c r="B3" s="41"/>
      <c r="C3" s="41"/>
      <c r="D3" s="41"/>
      <c r="E3" s="41"/>
      <c r="F3" s="41"/>
    </row>
    <row r="4" spans="1:6" ht="38.25">
      <c r="A4" s="42" t="s">
        <v>0</v>
      </c>
      <c r="B4" s="43" t="s">
        <v>63</v>
      </c>
      <c r="C4" s="44" t="s">
        <v>64</v>
      </c>
      <c r="D4" s="43" t="s">
        <v>23</v>
      </c>
      <c r="E4" s="44" t="s">
        <v>65</v>
      </c>
      <c r="F4" s="43" t="s">
        <v>1</v>
      </c>
    </row>
    <row r="5" spans="1:6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</row>
    <row r="6" spans="1:6" ht="15" customHeight="1">
      <c r="A6" s="45" t="s">
        <v>66</v>
      </c>
      <c r="B6" s="46" t="s">
        <v>24</v>
      </c>
      <c r="C6" s="47" t="s">
        <v>66</v>
      </c>
      <c r="D6" s="48" t="s">
        <v>66</v>
      </c>
      <c r="E6" s="48" t="s">
        <v>66</v>
      </c>
      <c r="F6" s="48" t="s">
        <v>66</v>
      </c>
    </row>
    <row r="7" spans="1:6" ht="34.5" customHeight="1">
      <c r="A7" s="49" t="s">
        <v>37</v>
      </c>
      <c r="B7" s="50" t="s">
        <v>49</v>
      </c>
      <c r="C7" s="51" t="s">
        <v>5</v>
      </c>
      <c r="D7" s="52">
        <v>133.75</v>
      </c>
      <c r="E7" s="52"/>
      <c r="F7" s="53"/>
    </row>
    <row r="8" spans="1:6" ht="39" customHeight="1">
      <c r="A8" s="49" t="s">
        <v>38</v>
      </c>
      <c r="B8" s="50" t="s">
        <v>50</v>
      </c>
      <c r="C8" s="51" t="s">
        <v>5</v>
      </c>
      <c r="D8" s="52">
        <v>17.600000000000001</v>
      </c>
      <c r="E8" s="52"/>
      <c r="F8" s="53"/>
    </row>
    <row r="9" spans="1:6" ht="54.75" customHeight="1">
      <c r="A9" s="49" t="s">
        <v>39</v>
      </c>
      <c r="B9" s="50" t="s">
        <v>29</v>
      </c>
      <c r="C9" s="51" t="s">
        <v>5</v>
      </c>
      <c r="D9" s="52">
        <v>48.67</v>
      </c>
      <c r="E9" s="52"/>
      <c r="F9" s="53"/>
    </row>
    <row r="10" spans="1:6" ht="73.5" customHeight="1">
      <c r="A10" s="49" t="s">
        <v>15</v>
      </c>
      <c r="B10" s="50" t="s">
        <v>48</v>
      </c>
      <c r="C10" s="51" t="s">
        <v>5</v>
      </c>
      <c r="D10" s="52">
        <v>178.95</v>
      </c>
      <c r="E10" s="52"/>
      <c r="F10" s="53"/>
    </row>
    <row r="11" spans="1:6" ht="33" customHeight="1">
      <c r="A11" s="49" t="s">
        <v>40</v>
      </c>
      <c r="B11" s="50" t="s">
        <v>30</v>
      </c>
      <c r="C11" s="51" t="s">
        <v>5</v>
      </c>
      <c r="D11" s="52">
        <v>2.2999999999999998</v>
      </c>
      <c r="E11" s="52"/>
      <c r="F11" s="53"/>
    </row>
    <row r="12" spans="1:6" ht="45" customHeight="1">
      <c r="A12" s="49" t="s">
        <v>41</v>
      </c>
      <c r="B12" s="50" t="s">
        <v>31</v>
      </c>
      <c r="C12" s="51" t="s">
        <v>5</v>
      </c>
      <c r="D12" s="52">
        <v>9.23</v>
      </c>
      <c r="E12" s="52"/>
      <c r="F12" s="53"/>
    </row>
    <row r="13" spans="1:6" ht="35.25" customHeight="1">
      <c r="A13" s="49" t="s">
        <v>42</v>
      </c>
      <c r="B13" s="50" t="s">
        <v>32</v>
      </c>
      <c r="C13" s="51" t="s">
        <v>5</v>
      </c>
      <c r="D13" s="52">
        <v>52.41</v>
      </c>
      <c r="E13" s="52"/>
      <c r="F13" s="53"/>
    </row>
    <row r="14" spans="1:6" ht="34.5" customHeight="1">
      <c r="A14" s="49" t="s">
        <v>43</v>
      </c>
      <c r="B14" s="50" t="s">
        <v>16</v>
      </c>
      <c r="C14" s="51" t="s">
        <v>5</v>
      </c>
      <c r="D14" s="52">
        <v>201.7</v>
      </c>
      <c r="E14" s="52"/>
      <c r="F14" s="53"/>
    </row>
    <row r="15" spans="1:6" ht="36" customHeight="1">
      <c r="A15" s="49" t="s">
        <v>44</v>
      </c>
      <c r="B15" s="50" t="s">
        <v>33</v>
      </c>
      <c r="C15" s="51" t="s">
        <v>36</v>
      </c>
      <c r="D15" s="52">
        <v>11.1</v>
      </c>
      <c r="E15" s="52"/>
      <c r="F15" s="53"/>
    </row>
    <row r="16" spans="1:6" ht="35.25" customHeight="1">
      <c r="A16" s="49" t="s">
        <v>45</v>
      </c>
      <c r="B16" s="50" t="s">
        <v>34</v>
      </c>
      <c r="C16" s="51" t="s">
        <v>36</v>
      </c>
      <c r="D16" s="52">
        <v>6.7</v>
      </c>
      <c r="E16" s="52"/>
      <c r="F16" s="53"/>
    </row>
    <row r="17" spans="1:6" ht="21.75" customHeight="1">
      <c r="A17" s="49" t="s">
        <v>46</v>
      </c>
      <c r="B17" s="50" t="s">
        <v>17</v>
      </c>
      <c r="C17" s="51" t="s">
        <v>7</v>
      </c>
      <c r="D17" s="52">
        <v>20.88</v>
      </c>
      <c r="E17" s="52"/>
      <c r="F17" s="53"/>
    </row>
    <row r="18" spans="1:6" ht="57" customHeight="1">
      <c r="A18" s="49" t="s">
        <v>47</v>
      </c>
      <c r="B18" s="50" t="s">
        <v>35</v>
      </c>
      <c r="C18" s="51" t="s">
        <v>7</v>
      </c>
      <c r="D18" s="52">
        <f>56.41+6.69</f>
        <v>63.099999999999994</v>
      </c>
      <c r="E18" s="52"/>
      <c r="F18" s="53"/>
    </row>
    <row r="19" spans="1:6" ht="26.25" customHeight="1">
      <c r="A19" s="45"/>
      <c r="B19" s="54" t="s">
        <v>25</v>
      </c>
      <c r="C19" s="55"/>
      <c r="D19" s="56"/>
      <c r="E19" s="56"/>
      <c r="F19" s="57"/>
    </row>
    <row r="20" spans="1:6" ht="12.75" customHeight="1">
      <c r="A20" s="45">
        <v>2</v>
      </c>
      <c r="B20" s="46" t="s">
        <v>8</v>
      </c>
      <c r="C20" s="47" t="s">
        <v>66</v>
      </c>
      <c r="D20" s="48" t="s">
        <v>66</v>
      </c>
      <c r="E20" s="48" t="s">
        <v>66</v>
      </c>
      <c r="F20" s="48" t="s">
        <v>66</v>
      </c>
    </row>
    <row r="21" spans="1:6" ht="60.75" customHeight="1">
      <c r="A21" s="49" t="s">
        <v>51</v>
      </c>
      <c r="B21" s="50" t="s">
        <v>52</v>
      </c>
      <c r="C21" s="51" t="s">
        <v>7</v>
      </c>
      <c r="D21" s="52">
        <v>23.55</v>
      </c>
      <c r="E21" s="52"/>
      <c r="F21" s="53"/>
    </row>
    <row r="22" spans="1:6" ht="23.25" customHeight="1">
      <c r="A22" s="45"/>
      <c r="B22" s="54" t="s">
        <v>18</v>
      </c>
      <c r="C22" s="58"/>
      <c r="D22" s="59"/>
      <c r="E22" s="56"/>
      <c r="F22" s="57"/>
    </row>
    <row r="23" spans="1:6" ht="17.25" customHeight="1">
      <c r="A23" s="45">
        <v>3</v>
      </c>
      <c r="B23" s="46" t="s">
        <v>9</v>
      </c>
      <c r="C23" s="47" t="s">
        <v>66</v>
      </c>
      <c r="D23" s="48" t="s">
        <v>66</v>
      </c>
      <c r="E23" s="48" t="s">
        <v>66</v>
      </c>
      <c r="F23" s="48" t="s">
        <v>66</v>
      </c>
    </row>
    <row r="24" spans="1:6" ht="47.25" customHeight="1">
      <c r="A24" s="49" t="s">
        <v>56</v>
      </c>
      <c r="B24" s="50" t="s">
        <v>53</v>
      </c>
      <c r="C24" s="51" t="s">
        <v>5</v>
      </c>
      <c r="D24" s="52">
        <v>261.69</v>
      </c>
      <c r="E24" s="52"/>
      <c r="F24" s="53"/>
    </row>
    <row r="25" spans="1:6" ht="36" customHeight="1">
      <c r="A25" s="49" t="s">
        <v>57</v>
      </c>
      <c r="B25" s="50" t="s">
        <v>54</v>
      </c>
      <c r="C25" s="51" t="s">
        <v>5</v>
      </c>
      <c r="D25" s="52">
        <v>209.28</v>
      </c>
      <c r="E25" s="52"/>
      <c r="F25" s="53"/>
    </row>
    <row r="26" spans="1:6" ht="34.5" customHeight="1">
      <c r="A26" s="49" t="s">
        <v>58</v>
      </c>
      <c r="B26" s="50" t="s">
        <v>55</v>
      </c>
      <c r="C26" s="51" t="s">
        <v>5</v>
      </c>
      <c r="D26" s="52">
        <v>52.41</v>
      </c>
      <c r="E26" s="52"/>
      <c r="F26" s="53"/>
    </row>
    <row r="27" spans="1:6" ht="50.25" customHeight="1">
      <c r="A27" s="49" t="s">
        <v>59</v>
      </c>
      <c r="B27" s="50" t="s">
        <v>10</v>
      </c>
      <c r="C27" s="51" t="s">
        <v>5</v>
      </c>
      <c r="D27" s="52">
        <v>261.69</v>
      </c>
      <c r="E27" s="52"/>
      <c r="F27" s="53"/>
    </row>
    <row r="28" spans="1:6" ht="18" customHeight="1">
      <c r="A28" s="45"/>
      <c r="B28" s="54" t="s">
        <v>19</v>
      </c>
      <c r="C28" s="58"/>
      <c r="D28" s="59"/>
      <c r="E28" s="56"/>
      <c r="F28" s="57"/>
    </row>
    <row r="29" spans="1:6" ht="15" customHeight="1">
      <c r="A29" s="45">
        <v>4</v>
      </c>
      <c r="B29" s="46" t="s">
        <v>27</v>
      </c>
      <c r="C29" s="47" t="s">
        <v>66</v>
      </c>
      <c r="D29" s="48" t="s">
        <v>66</v>
      </c>
      <c r="E29" s="48" t="s">
        <v>66</v>
      </c>
      <c r="F29" s="48" t="s">
        <v>66</v>
      </c>
    </row>
    <row r="30" spans="1:6" ht="29.25" customHeight="1">
      <c r="A30" s="49" t="s">
        <v>69</v>
      </c>
      <c r="B30" s="50" t="s">
        <v>60</v>
      </c>
      <c r="C30" s="51" t="s">
        <v>5</v>
      </c>
      <c r="D30" s="52">
        <v>133.75</v>
      </c>
      <c r="E30" s="52"/>
      <c r="F30" s="60"/>
    </row>
    <row r="31" spans="1:6" ht="31.5" customHeight="1">
      <c r="A31" s="49" t="s">
        <v>70</v>
      </c>
      <c r="B31" s="50" t="s">
        <v>61</v>
      </c>
      <c r="C31" s="51" t="s">
        <v>5</v>
      </c>
      <c r="D31" s="52">
        <v>133.75</v>
      </c>
      <c r="E31" s="52"/>
      <c r="F31" s="60"/>
    </row>
    <row r="32" spans="1:6" ht="52.5" customHeight="1">
      <c r="A32" s="49" t="s">
        <v>71</v>
      </c>
      <c r="B32" s="50" t="s">
        <v>62</v>
      </c>
      <c r="C32" s="51" t="s">
        <v>5</v>
      </c>
      <c r="D32" s="52">
        <v>133.75</v>
      </c>
      <c r="E32" s="52"/>
      <c r="F32" s="60"/>
    </row>
    <row r="33" spans="1:6" ht="63.75" customHeight="1">
      <c r="A33" s="49" t="s">
        <v>81</v>
      </c>
      <c r="B33" s="50" t="s">
        <v>82</v>
      </c>
      <c r="C33" s="51" t="s">
        <v>5</v>
      </c>
      <c r="D33" s="52">
        <v>261.69</v>
      </c>
      <c r="E33" s="52"/>
      <c r="F33" s="60"/>
    </row>
    <row r="34" spans="1:6" ht="18" customHeight="1">
      <c r="A34" s="45"/>
      <c r="B34" s="54" t="s">
        <v>28</v>
      </c>
      <c r="C34" s="58"/>
      <c r="D34" s="59"/>
      <c r="E34" s="56"/>
      <c r="F34" s="57"/>
    </row>
    <row r="35" spans="1:6" ht="12" customHeight="1">
      <c r="A35" s="45">
        <v>5</v>
      </c>
      <c r="B35" s="46" t="s">
        <v>11</v>
      </c>
      <c r="C35" s="47" t="s">
        <v>66</v>
      </c>
      <c r="D35" s="48" t="s">
        <v>66</v>
      </c>
      <c r="E35" s="48" t="s">
        <v>66</v>
      </c>
      <c r="F35" s="48" t="s">
        <v>66</v>
      </c>
    </row>
    <row r="36" spans="1:6" ht="17.25" customHeight="1">
      <c r="A36" s="49" t="s">
        <v>72</v>
      </c>
      <c r="B36" s="50" t="s">
        <v>26</v>
      </c>
      <c r="C36" s="51" t="s">
        <v>7</v>
      </c>
      <c r="D36" s="52">
        <v>17.97</v>
      </c>
      <c r="E36" s="52"/>
      <c r="F36" s="53"/>
    </row>
    <row r="37" spans="1:6" ht="36.75" customHeight="1">
      <c r="A37" s="49" t="s">
        <v>73</v>
      </c>
      <c r="B37" s="50" t="s">
        <v>67</v>
      </c>
      <c r="C37" s="51" t="s">
        <v>6</v>
      </c>
      <c r="D37" s="52">
        <v>201.7</v>
      </c>
      <c r="E37" s="52"/>
      <c r="F37" s="53"/>
    </row>
    <row r="38" spans="1:6" ht="45.75" customHeight="1">
      <c r="A38" s="49" t="s">
        <v>74</v>
      </c>
      <c r="B38" s="50" t="s">
        <v>68</v>
      </c>
      <c r="C38" s="51" t="s">
        <v>6</v>
      </c>
      <c r="D38" s="52">
        <v>45.9</v>
      </c>
      <c r="E38" s="52"/>
      <c r="F38" s="53"/>
    </row>
    <row r="39" spans="1:6" ht="21.75" customHeight="1">
      <c r="A39" s="45"/>
      <c r="B39" s="54" t="s">
        <v>20</v>
      </c>
      <c r="C39" s="58"/>
      <c r="D39" s="59"/>
      <c r="E39" s="56"/>
      <c r="F39" s="57"/>
    </row>
    <row r="40" spans="1:6" ht="15" customHeight="1">
      <c r="A40" s="45">
        <v>6</v>
      </c>
      <c r="B40" s="46" t="s">
        <v>12</v>
      </c>
      <c r="C40" s="47" t="s">
        <v>66</v>
      </c>
      <c r="D40" s="48" t="s">
        <v>66</v>
      </c>
      <c r="E40" s="48" t="s">
        <v>66</v>
      </c>
      <c r="F40" s="48" t="s">
        <v>66</v>
      </c>
    </row>
    <row r="41" spans="1:6" ht="34.5" customHeight="1">
      <c r="A41" s="49" t="s">
        <v>75</v>
      </c>
      <c r="B41" s="50" t="s">
        <v>21</v>
      </c>
      <c r="C41" s="51" t="s">
        <v>14</v>
      </c>
      <c r="D41" s="52">
        <v>2</v>
      </c>
      <c r="E41" s="52"/>
      <c r="F41" s="53"/>
    </row>
    <row r="42" spans="1:6" ht="34.5" customHeight="1">
      <c r="A42" s="49" t="s">
        <v>76</v>
      </c>
      <c r="B42" s="50" t="s">
        <v>78</v>
      </c>
      <c r="C42" s="51" t="s">
        <v>14</v>
      </c>
      <c r="D42" s="52">
        <v>2</v>
      </c>
      <c r="E42" s="52"/>
      <c r="F42" s="53"/>
    </row>
    <row r="43" spans="1:6" ht="35.25" customHeight="1">
      <c r="A43" s="49" t="s">
        <v>77</v>
      </c>
      <c r="B43" s="50" t="s">
        <v>13</v>
      </c>
      <c r="C43" s="51" t="s">
        <v>14</v>
      </c>
      <c r="D43" s="52">
        <v>1</v>
      </c>
      <c r="E43" s="52"/>
      <c r="F43" s="53"/>
    </row>
    <row r="44" spans="1:6" ht="19.5" customHeight="1">
      <c r="A44" s="45"/>
      <c r="B44" s="54" t="s">
        <v>22</v>
      </c>
      <c r="C44" s="61"/>
      <c r="D44" s="62"/>
      <c r="E44" s="62"/>
      <c r="F44" s="57"/>
    </row>
    <row r="45" spans="1:6">
      <c r="A45" s="63" t="s">
        <v>3</v>
      </c>
      <c r="B45" s="63"/>
      <c r="C45" s="63"/>
      <c r="D45" s="63"/>
      <c r="E45" s="63"/>
      <c r="F45" s="64"/>
    </row>
    <row r="46" spans="1:6">
      <c r="A46" s="63" t="s">
        <v>79</v>
      </c>
      <c r="B46" s="63"/>
      <c r="C46" s="63"/>
      <c r="D46" s="63"/>
      <c r="E46" s="63"/>
      <c r="F46" s="64"/>
    </row>
    <row r="47" spans="1:6">
      <c r="A47" s="63" t="s">
        <v>4</v>
      </c>
      <c r="B47" s="63"/>
      <c r="C47" s="63"/>
      <c r="D47" s="63"/>
      <c r="E47" s="63"/>
      <c r="F47" s="65"/>
    </row>
  </sheetData>
  <mergeCells count="5">
    <mergeCell ref="A2:F2"/>
    <mergeCell ref="A3:F3"/>
    <mergeCell ref="A45:E45"/>
    <mergeCell ref="A46:E46"/>
    <mergeCell ref="A47:E4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KI</vt:lpstr>
      <vt:lpstr>przedmiar</vt:lpstr>
      <vt:lpstr>Arkusz3</vt:lpstr>
      <vt:lpstr>KI!Obszar_wydruku</vt:lpstr>
      <vt:lpstr>przedmiar!Obszar_wydruku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alarek</dc:creator>
  <cp:lastModifiedBy>Barbara Rafalska</cp:lastModifiedBy>
  <cp:lastPrinted>2023-05-08T08:06:51Z</cp:lastPrinted>
  <dcterms:created xsi:type="dcterms:W3CDTF">2022-03-28T08:28:48Z</dcterms:created>
  <dcterms:modified xsi:type="dcterms:W3CDTF">2023-05-08T08:07:09Z</dcterms:modified>
</cp:coreProperties>
</file>