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drzej Sz\Desktop\2021\2022\akustyka Łabędzia\"/>
    </mc:Choice>
  </mc:AlternateContent>
  <bookViews>
    <workbookView xWindow="0" yWindow="0" windowWidth="7044" windowHeight="6660"/>
  </bookViews>
  <sheets>
    <sheet name="Kosztorys" sheetId="1" r:id="rId1"/>
  </sheets>
  <calcPr calcId="152511"/>
</workbook>
</file>

<file path=xl/calcChain.xml><?xml version="1.0" encoding="utf-8"?>
<calcChain xmlns="http://schemas.openxmlformats.org/spreadsheetml/2006/main">
  <c r="K71" i="1" l="1"/>
  <c r="K70" i="1"/>
  <c r="K69" i="1"/>
  <c r="K68" i="1"/>
  <c r="K67" i="1"/>
  <c r="K66" i="1"/>
  <c r="K65" i="1"/>
  <c r="K61" i="1"/>
  <c r="K60" i="1"/>
  <c r="K59" i="1"/>
  <c r="K58" i="1"/>
  <c r="K57" i="1"/>
  <c r="K52" i="1"/>
  <c r="K53" i="1"/>
  <c r="K48" i="1"/>
  <c r="K47" i="1"/>
  <c r="K46" i="1"/>
  <c r="K42" i="1"/>
  <c r="K41" i="1"/>
  <c r="K40" i="1"/>
  <c r="K39" i="1"/>
  <c r="K38" i="1"/>
  <c r="K34" i="1"/>
  <c r="K33" i="1"/>
  <c r="K32" i="1"/>
  <c r="K31" i="1"/>
  <c r="K30" i="1"/>
  <c r="K19" i="1"/>
  <c r="K20" i="1"/>
  <c r="K21" i="1"/>
  <c r="K22" i="1"/>
  <c r="K23" i="1"/>
  <c r="K24" i="1"/>
  <c r="K18" i="1"/>
  <c r="K14" i="1"/>
  <c r="K13" i="1"/>
  <c r="K49" i="1" l="1"/>
  <c r="K35" i="1"/>
  <c r="K15" i="1"/>
  <c r="K62" i="1"/>
  <c r="K25" i="1"/>
  <c r="K43" i="1"/>
  <c r="K72" i="1"/>
  <c r="K54" i="1"/>
  <c r="K75" i="1" l="1"/>
  <c r="K76" i="1" l="1"/>
  <c r="K77" i="1"/>
</calcChain>
</file>

<file path=xl/sharedStrings.xml><?xml version="1.0" encoding="utf-8"?>
<sst xmlns="http://schemas.openxmlformats.org/spreadsheetml/2006/main" count="190" uniqueCount="112">
  <si>
    <t>514-73-010 :  KOSZTORYS</t>
  </si>
  <si>
    <t>bud:</t>
  </si>
  <si>
    <t>Przebudowa drogowej sygnalizacji świetlnej</t>
  </si>
  <si>
    <t>ob:</t>
  </si>
  <si>
    <t>Skryżowanie ul.Zamenhoffa - Łabędzia</t>
  </si>
  <si>
    <t>rob:</t>
  </si>
  <si>
    <t>Poz</t>
  </si>
  <si>
    <t>Symbol</t>
  </si>
  <si>
    <t/>
  </si>
  <si>
    <t>Nazwa</t>
  </si>
  <si>
    <t>Jedn</t>
  </si>
  <si>
    <t>Ilość</t>
  </si>
  <si>
    <t>Cena j.</t>
  </si>
  <si>
    <t>Wartość</t>
  </si>
  <si>
    <t>DZIAŁ  01</t>
  </si>
  <si>
    <t>Przygotowanie terenu pod budowę (STWiORB E-01.00.00)</t>
  </si>
  <si>
    <t>DZIAŁ  01.01</t>
  </si>
  <si>
    <t>Demontaż</t>
  </si>
  <si>
    <t>KNR  510-11-04-01-00</t>
  </si>
  <si>
    <t>E.01.00.00</t>
  </si>
  <si>
    <t>Demontaż przycisku zgłoszeniowego dla pieszych</t>
  </si>
  <si>
    <t>szt</t>
  </si>
  <si>
    <t>KNR  510-01-01-03-04</t>
  </si>
  <si>
    <t>Demontaż kabla do 3kg/m</t>
  </si>
  <si>
    <t>metr</t>
  </si>
  <si>
    <t>Razem:</t>
  </si>
  <si>
    <t>DZIAŁ  01.02</t>
  </si>
  <si>
    <t>Roboty ziemne i wywóz materiałów odpadowych STWiORB E-01.00.00</t>
  </si>
  <si>
    <t>KNR  231-08-10-02-00</t>
  </si>
  <si>
    <t>Rozebranie nawierzchni z klinkieru na podsypce cementowo-piaskowej z wypełnieniem spoin  masą cementowo-piaskową. ANALOGIA: Rozebranie nawierzchnie z kostki betonowej grub 8 cm nawierzchnia chodnika</t>
  </si>
  <si>
    <t>m2</t>
  </si>
  <si>
    <t>KNR  401-01-08-09-00</t>
  </si>
  <si>
    <t>Wywóz gruzu spryzmowanego samochodami skrzyniowymi na odległość do 1 km z załadunkiem i wyładunkiem</t>
  </si>
  <si>
    <t>m3</t>
  </si>
  <si>
    <t>KNR  401-01-08-10-00</t>
  </si>
  <si>
    <t>Wywóz gruzu spryzmowanego samochodami skrzyniowymi na każdy następny 1 km (składniki normy x współczynnik S x UWAGA!- oferent winien przyjąć własny współczynnik w zależności od rzeczywistej odległości)</t>
  </si>
  <si>
    <t>KNR  201-07-01-02-10</t>
  </si>
  <si>
    <t>E-01.00.00</t>
  </si>
  <si>
    <t>Wykopanie ręczne rowu kablowego o wym 0,8x0,4 w gruncie kat 3</t>
  </si>
  <si>
    <t>KNR  401-01-08-02-00</t>
  </si>
  <si>
    <t>Wywóz ziemi z wykopów z załadowaniem i wyładowaniem samochodami skrzyniowymi na odległość do 1 km w gruncie kategorii 3 (dla wymiany 100% gruntu)</t>
  </si>
  <si>
    <t>KNR  401-01-08-04-00</t>
  </si>
  <si>
    <t>Wywóz ziemi z wykopów samochodami skrzyniowymi na każdy następny 1 km (składniki normy x współczynnik S x UWAGA!- oferent winien przyjąć własny współczynnik w zależności od rzeczywistej odległości) (dla wymiany 100% gruntu)</t>
  </si>
  <si>
    <t>KNR  510-03-01-01-00</t>
  </si>
  <si>
    <t>Nasypanie piasku na dnie rowu kablowego o grubości 0,1 m o szer do 0,4 m</t>
  </si>
  <si>
    <t>DZIAŁ  01.03</t>
  </si>
  <si>
    <t>Roboty budowlane w zakresie wznoszenia kompletnych obiektów budowlanych</t>
  </si>
  <si>
    <t>DZIAŁ  01.03.1</t>
  </si>
  <si>
    <t>Rury osłonowe, studnie kablowe, przewierty/przepusty STWiORB E-01.00.00</t>
  </si>
  <si>
    <t>KNR  510-03-03-02-00</t>
  </si>
  <si>
    <t>Ułożenie rur osłonowych giętkich PE w wykopie fi 75</t>
  </si>
  <si>
    <t>KNR  501-05-05-04-00</t>
  </si>
  <si>
    <t>Wymiana ramy studni SKR-1</t>
  </si>
  <si>
    <t>KNR  501-05-05-02-00</t>
  </si>
  <si>
    <t>Wymiana pokrywy studni SKR-1</t>
  </si>
  <si>
    <t>Wymiana ramy studni SK-1</t>
  </si>
  <si>
    <t>Wymiana pokrywy studni SK-1</t>
  </si>
  <si>
    <t>DZIAŁ  01.03.3</t>
  </si>
  <si>
    <t>Linie kablowe niskiego napięcia STWiORB E-01.00.00</t>
  </si>
  <si>
    <t>KNR  510-01-14-01-00</t>
  </si>
  <si>
    <t>Układanie kabli YKY 5x1,5 w rurach</t>
  </si>
  <si>
    <t>Układanie kabli YKSY 7x1,5 w rurach</t>
  </si>
  <si>
    <t>KNR  514-05-16-01-14</t>
  </si>
  <si>
    <t>Okablowanie szafy przewodem 1,5mm2 (okablowanie sterownika sygnalizacji)</t>
  </si>
  <si>
    <t>KNR  510-06-02-03-00</t>
  </si>
  <si>
    <t>Obróbka kabla sygnalizacyjnego 5 żyłowego</t>
  </si>
  <si>
    <t>Obróbka kabla sygnalizacyjnego 7 żyłowego</t>
  </si>
  <si>
    <t>DZIAŁ  01.03.4</t>
  </si>
  <si>
    <t>Badania i pomiary STWiORB E-01.00.00</t>
  </si>
  <si>
    <t>KNR  403-12-03-03-00</t>
  </si>
  <si>
    <t>Badanie linii kablowej sterowniczej o ilości 5 żył</t>
  </si>
  <si>
    <t>Badanie linii kablowej sterowniczej o ilości 7żył</t>
  </si>
  <si>
    <t>KNNR N005-13-07-01-00</t>
  </si>
  <si>
    <t>Badanie obwodu sygnalizacyjnego do przycisków</t>
  </si>
  <si>
    <t>DZIAŁ  01.03.5</t>
  </si>
  <si>
    <t>Uziomy STWiORB E-01.00.00</t>
  </si>
  <si>
    <t>KNNR N005-06-12-06-00</t>
  </si>
  <si>
    <t>Montaż złącza kontrolnego uziomu</t>
  </si>
  <si>
    <t>KNP 1018-13-46-01-00</t>
  </si>
  <si>
    <t>Badanie uziemienia</t>
  </si>
  <si>
    <t>DZIAŁ  02</t>
  </si>
  <si>
    <t>Roboty drogowe - związane z odtworzeniem nawierzchni po wykonaniu robót kablowych STWiORB E-01.00.00</t>
  </si>
  <si>
    <t>KNR  201-07-04-02-10</t>
  </si>
  <si>
    <t>Zasyp rowów dla kabli ręcznie o wym. 0,6x0,4m (100% wymiany gruntu)</t>
  </si>
  <si>
    <t>KNR  231-03-17-03-00</t>
  </si>
  <si>
    <t>Chodnik z kostki brukowej betonowej o grub. 8 cm na podsypce cementowo - piaskowej grub 5 cm,   (kostka 80% z demontażu)</t>
  </si>
  <si>
    <t>KNR  231-03-17-08-00</t>
  </si>
  <si>
    <t>Chodnik z kostki brukowej betonowej o grub. 8 cm - dodatek za 1 cm różnicy. (-2 cm. krotność 2 Podsypka cementowo - piaskowa grub 3 cm)</t>
  </si>
  <si>
    <t>KNR  201-05-10-01-00</t>
  </si>
  <si>
    <t>Humusowanie poboczy z obsianiem przy grubości warstwy 5cm</t>
  </si>
  <si>
    <t>KNR  201-05-10-02-00</t>
  </si>
  <si>
    <t>Humusowanie poboczy z obsianiem - dodatek za każde dalsze 5 cm humusu Krotność 1 (razem 10cm)</t>
  </si>
  <si>
    <t>DZIAŁ  03</t>
  </si>
  <si>
    <t>Instalowanie świateł ruchu drogowego STWiORB E-01.00.00</t>
  </si>
  <si>
    <t>KNR  510-11-04-02-00</t>
  </si>
  <si>
    <t>Wprowadzenie kabli do sygnalizatora</t>
  </si>
  <si>
    <t>00000100</t>
  </si>
  <si>
    <t>Kalkulacja własna. Przystosowanie sterownika do wymagań związanych z nowymi przyciskami i sagnałami akustycznymi,
- zaprogramowanie i uruchomienie sygnalizacji</t>
  </si>
  <si>
    <t>KNR  514-05-14-01-00</t>
  </si>
  <si>
    <t>Montaż listwy zaciskowej w masztach i słupach sygnalizacyjnych (złącza samozaciskowe)</t>
  </si>
  <si>
    <t>KNR  510-10-04-01-00</t>
  </si>
  <si>
    <t>Montaż przewodów wciąganych do słupów i wysięgników  YDY 3x1,5 (12m x 2 sygnalizatory)</t>
  </si>
  <si>
    <t>KNR  514-05-11-01-00</t>
  </si>
  <si>
    <t>Montaż przycisków zgłoszeniowych z potwierdzeniem zgłoszenia (24V ze sterownika) i piktogramem informacyjnym dla pieszych oraz sygnałem akustycznym naprowadzającym</t>
  </si>
  <si>
    <t>Montaż sygnalizatora akustycznego w obudowie sygnalizatora typu S5</t>
  </si>
  <si>
    <t>KNP 1018-13-57-05-00</t>
  </si>
  <si>
    <t>Badanie sygnalizacji, układów sterowania i akomodacji</t>
  </si>
  <si>
    <t>kmpl</t>
  </si>
  <si>
    <t>PODATEK VAT:</t>
  </si>
  <si>
    <t>OGÓŁEM KOSZTORYS NETTO:</t>
  </si>
  <si>
    <t>OGÓŁEM KOSZTORYS BRUTTO:</t>
  </si>
  <si>
    <t>Branza elektryczna (wer. 1.0)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</si>
</sst>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\."/>
    <numFmt numFmtId="165" formatCode="0.000"/>
  </numFmts>
  <fonts count="7" x14ac:knownFonts="1">
    <font>
      <sz val="9"/>
      <color rgb="FF000000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i/>
      <sz val="8"/>
      <color rgb="FF000000"/>
      <name val="Calibri"/>
      <family val="2"/>
    </font>
    <font>
      <sz val="8"/>
      <color rgb="FF000000"/>
      <name val="Calibri"/>
      <family val="2"/>
    </font>
    <font>
      <b/>
      <sz val="9"/>
      <color rgb="FF000000"/>
      <name val="Calibri"/>
      <family val="2"/>
    </font>
    <font>
      <b/>
      <sz val="10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NumberFormat="1" applyFont="1" applyFill="1" applyBorder="1" applyAlignment="1">
      <alignment vertical="top"/>
    </xf>
    <xf numFmtId="0" fontId="2" fillId="0" borderId="0" xfId="0" applyNumberFormat="1" applyFont="1" applyFill="1" applyBorder="1" applyAlignment="1">
      <alignment horizontal="left" vertical="top"/>
    </xf>
    <xf numFmtId="0" fontId="3" fillId="0" borderId="0" xfId="0" applyNumberFormat="1" applyFont="1" applyFill="1" applyBorder="1" applyAlignment="1">
      <alignment horizontal="center" vertical="top"/>
    </xf>
    <xf numFmtId="164" fontId="0" fillId="0" borderId="0" xfId="0" applyNumberFormat="1" applyFont="1" applyFill="1" applyBorder="1" applyAlignment="1">
      <alignment vertical="top"/>
    </xf>
    <xf numFmtId="0" fontId="0" fillId="0" borderId="0" xfId="0" applyNumberFormat="1" applyFont="1" applyFill="1" applyBorder="1" applyAlignment="1">
      <alignment vertical="top" wrapText="1"/>
    </xf>
    <xf numFmtId="0" fontId="4" fillId="0" borderId="0" xfId="0" applyNumberFormat="1" applyFont="1" applyFill="1" applyBorder="1" applyAlignment="1">
      <alignment horizontal="center" vertical="top"/>
    </xf>
    <xf numFmtId="165" fontId="0" fillId="0" borderId="0" xfId="0" applyNumberFormat="1" applyFont="1" applyFill="1" applyBorder="1" applyAlignment="1">
      <alignment vertical="top"/>
    </xf>
    <xf numFmtId="4" fontId="0" fillId="0" borderId="0" xfId="0" applyNumberFormat="1" applyFont="1" applyFill="1" applyBorder="1" applyAlignment="1">
      <alignment vertical="top"/>
    </xf>
    <xf numFmtId="4" fontId="2" fillId="0" borderId="0" xfId="0" applyNumberFormat="1" applyFont="1" applyFill="1" applyBorder="1" applyAlignment="1">
      <alignment vertical="top"/>
    </xf>
    <xf numFmtId="0" fontId="1" fillId="0" borderId="0" xfId="0" applyNumberFormat="1" applyFont="1" applyFill="1" applyBorder="1" applyAlignment="1">
      <alignment horizontal="left" vertical="top"/>
    </xf>
    <xf numFmtId="0" fontId="0" fillId="0" borderId="0" xfId="0"/>
    <xf numFmtId="0" fontId="2" fillId="0" borderId="0" xfId="0" applyNumberFormat="1" applyFont="1" applyFill="1" applyBorder="1" applyAlignment="1">
      <alignment horizontal="left" vertical="top" wrapText="1"/>
    </xf>
    <xf numFmtId="0" fontId="2" fillId="0" borderId="0" xfId="0" applyNumberFormat="1" applyFont="1" applyFill="1" applyBorder="1" applyAlignment="1">
      <alignment vertical="top"/>
    </xf>
    <xf numFmtId="0" fontId="2" fillId="0" borderId="0" xfId="0" applyNumberFormat="1" applyFont="1" applyFill="1" applyBorder="1" applyAlignment="1">
      <alignment vertical="top" wrapText="1"/>
    </xf>
    <xf numFmtId="0" fontId="5" fillId="0" borderId="0" xfId="0" applyNumberFormat="1" applyFont="1" applyFill="1" applyBorder="1" applyAlignment="1">
      <alignment horizontal="right" vertical="top"/>
    </xf>
    <xf numFmtId="0" fontId="0" fillId="0" borderId="0" xfId="0" applyFont="1" applyAlignment="1">
      <alignment horizontal="right"/>
    </xf>
    <xf numFmtId="2" fontId="6" fillId="0" borderId="0" xfId="0" applyNumberFormat="1" applyFont="1"/>
    <xf numFmtId="4" fontId="6" fillId="0" borderId="0" xfId="0" applyNumberFormat="1" applyFo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7"/>
  <sheetViews>
    <sheetView tabSelected="1" topLeftCell="B1" workbookViewId="0">
      <selection activeCell="B5" sqref="B5:E5"/>
    </sheetView>
  </sheetViews>
  <sheetFormatPr defaultRowHeight="12" x14ac:dyDescent="0.25"/>
  <cols>
    <col min="1" max="1" width="6"/>
    <col min="2" max="2" width="20"/>
    <col min="3" max="3" width="2"/>
    <col min="4" max="4" width="50"/>
    <col min="5" max="5" width="2"/>
    <col min="6" max="6" width="8"/>
    <col min="7" max="7" width="9"/>
    <col min="8" max="8" width="2"/>
    <col min="9" max="9" width="9"/>
    <col min="10" max="10" width="2"/>
    <col min="11" max="11" width="13"/>
    <col min="12" max="12" width="2"/>
  </cols>
  <sheetData>
    <row r="1" spans="1:11" ht="14.4" x14ac:dyDescent="0.25">
      <c r="A1" s="10" t="s">
        <v>0</v>
      </c>
      <c r="B1" s="11"/>
      <c r="C1" s="11"/>
      <c r="D1" s="11"/>
      <c r="E1" s="11"/>
    </row>
    <row r="3" spans="1:11" ht="13.8" x14ac:dyDescent="0.25">
      <c r="A3" s="2" t="s">
        <v>1</v>
      </c>
      <c r="B3" s="12" t="s">
        <v>2</v>
      </c>
      <c r="C3" s="11"/>
      <c r="D3" s="11"/>
      <c r="E3" s="11"/>
    </row>
    <row r="4" spans="1:11" ht="13.8" x14ac:dyDescent="0.25">
      <c r="A4" s="2" t="s">
        <v>3</v>
      </c>
      <c r="B4" s="12" t="s">
        <v>4</v>
      </c>
      <c r="C4" s="11"/>
      <c r="D4" s="11"/>
      <c r="E4" s="11"/>
    </row>
    <row r="5" spans="1:11" ht="13.8" x14ac:dyDescent="0.25">
      <c r="A5" s="2" t="s">
        <v>5</v>
      </c>
      <c r="B5" s="12" t="s">
        <v>111</v>
      </c>
      <c r="C5" s="11"/>
      <c r="D5" s="11"/>
      <c r="E5" s="11"/>
    </row>
    <row r="8" spans="1:11" x14ac:dyDescent="0.25">
      <c r="A8" s="3" t="s">
        <v>6</v>
      </c>
      <c r="B8" s="3" t="s">
        <v>7</v>
      </c>
      <c r="C8" s="3" t="s">
        <v>8</v>
      </c>
      <c r="D8" s="3" t="s">
        <v>9</v>
      </c>
      <c r="F8" s="3" t="s">
        <v>10</v>
      </c>
      <c r="G8" s="3" t="s">
        <v>11</v>
      </c>
      <c r="I8" s="3" t="s">
        <v>12</v>
      </c>
      <c r="K8" s="3" t="s">
        <v>13</v>
      </c>
    </row>
    <row r="10" spans="1:11" ht="13.8" x14ac:dyDescent="0.25">
      <c r="A10" s="13" t="s">
        <v>14</v>
      </c>
      <c r="B10" s="11"/>
      <c r="C10" s="14" t="s">
        <v>15</v>
      </c>
      <c r="D10" s="11"/>
      <c r="E10" s="11"/>
    </row>
    <row r="12" spans="1:11" ht="13.8" x14ac:dyDescent="0.25">
      <c r="A12" s="13" t="s">
        <v>16</v>
      </c>
      <c r="B12" s="11"/>
      <c r="C12" s="14" t="s">
        <v>17</v>
      </c>
      <c r="D12" s="11"/>
      <c r="E12" s="11"/>
    </row>
    <row r="13" spans="1:11" x14ac:dyDescent="0.25">
      <c r="A13" s="4">
        <v>10</v>
      </c>
      <c r="B13" s="1" t="s">
        <v>18</v>
      </c>
      <c r="C13" s="1" t="s">
        <v>19</v>
      </c>
      <c r="D13" s="5" t="s">
        <v>20</v>
      </c>
      <c r="F13" s="6" t="s">
        <v>21</v>
      </c>
      <c r="G13" s="7">
        <v>6</v>
      </c>
      <c r="I13" s="8">
        <v>0</v>
      </c>
      <c r="K13" s="8">
        <f>ROUND(G13*I13,2)</f>
        <v>0</v>
      </c>
    </row>
    <row r="14" spans="1:11" x14ac:dyDescent="0.25">
      <c r="A14" s="4">
        <v>20</v>
      </c>
      <c r="B14" s="1" t="s">
        <v>22</v>
      </c>
      <c r="C14" s="1" t="s">
        <v>19</v>
      </c>
      <c r="D14" s="5" t="s">
        <v>23</v>
      </c>
      <c r="F14" s="6" t="s">
        <v>24</v>
      </c>
      <c r="G14" s="7">
        <v>1230</v>
      </c>
      <c r="I14" s="8">
        <v>0</v>
      </c>
      <c r="K14" s="8">
        <f>ROUND(G14*I14,2)</f>
        <v>0</v>
      </c>
    </row>
    <row r="15" spans="1:11" ht="13.8" x14ac:dyDescent="0.25">
      <c r="F15" s="13" t="s">
        <v>25</v>
      </c>
      <c r="G15" s="11"/>
      <c r="H15" s="11"/>
      <c r="I15" s="11"/>
      <c r="J15" s="11"/>
      <c r="K15" s="9">
        <f t="shared" ref="K15" si="0">SUM(K13:K14)</f>
        <v>0</v>
      </c>
    </row>
    <row r="17" spans="1:11" ht="13.8" x14ac:dyDescent="0.25">
      <c r="A17" s="13" t="s">
        <v>26</v>
      </c>
      <c r="B17" s="11"/>
      <c r="C17" s="14" t="s">
        <v>27</v>
      </c>
      <c r="D17" s="11"/>
      <c r="E17" s="11"/>
    </row>
    <row r="18" spans="1:11" ht="60" x14ac:dyDescent="0.25">
      <c r="A18" s="4">
        <v>30</v>
      </c>
      <c r="B18" s="1" t="s">
        <v>28</v>
      </c>
      <c r="C18" s="1" t="s">
        <v>19</v>
      </c>
      <c r="D18" s="5" t="s">
        <v>29</v>
      </c>
      <c r="F18" s="6" t="s">
        <v>30</v>
      </c>
      <c r="G18" s="7">
        <v>6</v>
      </c>
      <c r="I18" s="8">
        <v>0</v>
      </c>
      <c r="K18" s="8">
        <f>ROUND(G18*I18,2)</f>
        <v>0</v>
      </c>
    </row>
    <row r="19" spans="1:11" ht="36" x14ac:dyDescent="0.25">
      <c r="A19" s="4">
        <v>40</v>
      </c>
      <c r="B19" s="1" t="s">
        <v>31</v>
      </c>
      <c r="C19" s="1" t="s">
        <v>19</v>
      </c>
      <c r="D19" s="5" t="s">
        <v>32</v>
      </c>
      <c r="F19" s="6" t="s">
        <v>33</v>
      </c>
      <c r="G19" s="7">
        <v>9.6000000000000002E-2</v>
      </c>
      <c r="I19" s="8">
        <v>0</v>
      </c>
      <c r="K19" s="8">
        <f t="shared" ref="K19:K24" si="1">ROUND(G19*I19,2)</f>
        <v>0</v>
      </c>
    </row>
    <row r="20" spans="1:11" ht="60" x14ac:dyDescent="0.25">
      <c r="A20" s="4">
        <v>50</v>
      </c>
      <c r="B20" s="1" t="s">
        <v>34</v>
      </c>
      <c r="C20" s="1" t="s">
        <v>19</v>
      </c>
      <c r="D20" s="5" t="s">
        <v>35</v>
      </c>
      <c r="F20" s="6" t="s">
        <v>33</v>
      </c>
      <c r="G20" s="7">
        <v>9.6000000000000002E-2</v>
      </c>
      <c r="I20" s="8">
        <v>0</v>
      </c>
      <c r="K20" s="8">
        <f t="shared" si="1"/>
        <v>0</v>
      </c>
    </row>
    <row r="21" spans="1:11" ht="24" x14ac:dyDescent="0.25">
      <c r="A21" s="4">
        <v>60</v>
      </c>
      <c r="B21" s="1" t="s">
        <v>36</v>
      </c>
      <c r="C21" s="1" t="s">
        <v>37</v>
      </c>
      <c r="D21" s="5" t="s">
        <v>38</v>
      </c>
      <c r="F21" s="6" t="s">
        <v>24</v>
      </c>
      <c r="G21" s="7">
        <v>6</v>
      </c>
      <c r="I21" s="8">
        <v>0</v>
      </c>
      <c r="K21" s="8">
        <f t="shared" si="1"/>
        <v>0</v>
      </c>
    </row>
    <row r="22" spans="1:11" ht="48" x14ac:dyDescent="0.25">
      <c r="A22" s="4">
        <v>70</v>
      </c>
      <c r="B22" s="1" t="s">
        <v>39</v>
      </c>
      <c r="C22" s="1" t="s">
        <v>37</v>
      </c>
      <c r="D22" s="5" t="s">
        <v>40</v>
      </c>
      <c r="F22" s="6" t="s">
        <v>33</v>
      </c>
      <c r="G22" s="7">
        <v>1.92</v>
      </c>
      <c r="I22" s="8">
        <v>0</v>
      </c>
      <c r="K22" s="8">
        <f t="shared" si="1"/>
        <v>0</v>
      </c>
    </row>
    <row r="23" spans="1:11" ht="60" x14ac:dyDescent="0.25">
      <c r="A23" s="4">
        <v>80</v>
      </c>
      <c r="B23" s="1" t="s">
        <v>41</v>
      </c>
      <c r="C23" s="1" t="s">
        <v>37</v>
      </c>
      <c r="D23" s="5" t="s">
        <v>42</v>
      </c>
      <c r="F23" s="6" t="s">
        <v>33</v>
      </c>
      <c r="G23" s="7">
        <v>1.92</v>
      </c>
      <c r="I23" s="8">
        <v>0</v>
      </c>
      <c r="K23" s="8">
        <f t="shared" si="1"/>
        <v>0</v>
      </c>
    </row>
    <row r="24" spans="1:11" ht="24" x14ac:dyDescent="0.25">
      <c r="A24" s="4">
        <v>90</v>
      </c>
      <c r="B24" s="1" t="s">
        <v>43</v>
      </c>
      <c r="C24" s="1" t="s">
        <v>37</v>
      </c>
      <c r="D24" s="5" t="s">
        <v>44</v>
      </c>
      <c r="F24" s="6" t="s">
        <v>24</v>
      </c>
      <c r="G24" s="7">
        <v>12</v>
      </c>
      <c r="I24" s="8">
        <v>0</v>
      </c>
      <c r="K24" s="8">
        <f t="shared" si="1"/>
        <v>0</v>
      </c>
    </row>
    <row r="25" spans="1:11" ht="13.8" x14ac:dyDescent="0.25">
      <c r="F25" s="13" t="s">
        <v>25</v>
      </c>
      <c r="G25" s="11"/>
      <c r="H25" s="11"/>
      <c r="I25" s="11"/>
      <c r="J25" s="11"/>
      <c r="K25" s="9">
        <f t="shared" ref="K25" si="2">SUM(K18:K24)</f>
        <v>0</v>
      </c>
    </row>
    <row r="27" spans="1:11" ht="13.8" x14ac:dyDescent="0.25">
      <c r="A27" s="13" t="s">
        <v>45</v>
      </c>
      <c r="B27" s="11"/>
      <c r="C27" s="14" t="s">
        <v>46</v>
      </c>
      <c r="D27" s="11"/>
      <c r="E27" s="11"/>
    </row>
    <row r="29" spans="1:11" ht="13.8" x14ac:dyDescent="0.25">
      <c r="A29" s="13" t="s">
        <v>47</v>
      </c>
      <c r="B29" s="11"/>
      <c r="C29" s="14" t="s">
        <v>48</v>
      </c>
      <c r="D29" s="11"/>
      <c r="E29" s="11"/>
    </row>
    <row r="30" spans="1:11" x14ac:dyDescent="0.25">
      <c r="A30" s="4">
        <v>100</v>
      </c>
      <c r="B30" s="1" t="s">
        <v>49</v>
      </c>
      <c r="C30" s="1" t="s">
        <v>37</v>
      </c>
      <c r="D30" s="5" t="s">
        <v>50</v>
      </c>
      <c r="F30" s="6" t="s">
        <v>24</v>
      </c>
      <c r="G30" s="7">
        <v>6</v>
      </c>
      <c r="I30" s="8">
        <v>0</v>
      </c>
      <c r="K30" s="8">
        <f t="shared" ref="K30:K34" si="3">ROUND(G30*I30,2)</f>
        <v>0</v>
      </c>
    </row>
    <row r="31" spans="1:11" x14ac:dyDescent="0.25">
      <c r="A31" s="4">
        <v>110</v>
      </c>
      <c r="B31" s="1" t="s">
        <v>51</v>
      </c>
      <c r="C31" s="1" t="s">
        <v>37</v>
      </c>
      <c r="D31" s="5" t="s">
        <v>52</v>
      </c>
      <c r="F31" s="6" t="s">
        <v>21</v>
      </c>
      <c r="G31" s="7">
        <v>2</v>
      </c>
      <c r="I31" s="8">
        <v>0</v>
      </c>
      <c r="K31" s="8">
        <f t="shared" si="3"/>
        <v>0</v>
      </c>
    </row>
    <row r="32" spans="1:11" x14ac:dyDescent="0.25">
      <c r="A32" s="4">
        <v>120</v>
      </c>
      <c r="B32" s="1" t="s">
        <v>53</v>
      </c>
      <c r="C32" s="1" t="s">
        <v>37</v>
      </c>
      <c r="D32" s="5" t="s">
        <v>54</v>
      </c>
      <c r="F32" s="6" t="s">
        <v>21</v>
      </c>
      <c r="G32" s="7">
        <v>2</v>
      </c>
      <c r="I32" s="8">
        <v>0</v>
      </c>
      <c r="K32" s="8">
        <f t="shared" si="3"/>
        <v>0</v>
      </c>
    </row>
    <row r="33" spans="1:11" x14ac:dyDescent="0.25">
      <c r="A33" s="4">
        <v>130</v>
      </c>
      <c r="B33" s="1" t="s">
        <v>51</v>
      </c>
      <c r="C33" s="1" t="s">
        <v>37</v>
      </c>
      <c r="D33" s="5" t="s">
        <v>55</v>
      </c>
      <c r="F33" s="6" t="s">
        <v>21</v>
      </c>
      <c r="G33" s="7">
        <v>1</v>
      </c>
      <c r="I33" s="8">
        <v>0</v>
      </c>
      <c r="K33" s="8">
        <f t="shared" si="3"/>
        <v>0</v>
      </c>
    </row>
    <row r="34" spans="1:11" x14ac:dyDescent="0.25">
      <c r="A34" s="4">
        <v>140</v>
      </c>
      <c r="B34" s="1" t="s">
        <v>53</v>
      </c>
      <c r="C34" s="1" t="s">
        <v>37</v>
      </c>
      <c r="D34" s="5" t="s">
        <v>56</v>
      </c>
      <c r="F34" s="6" t="s">
        <v>21</v>
      </c>
      <c r="G34" s="7">
        <v>1</v>
      </c>
      <c r="I34" s="8">
        <v>0</v>
      </c>
      <c r="K34" s="8">
        <f t="shared" si="3"/>
        <v>0</v>
      </c>
    </row>
    <row r="35" spans="1:11" ht="13.8" x14ac:dyDescent="0.25">
      <c r="F35" s="13" t="s">
        <v>25</v>
      </c>
      <c r="G35" s="11"/>
      <c r="H35" s="11"/>
      <c r="I35" s="11"/>
      <c r="J35" s="11"/>
      <c r="K35" s="9">
        <f t="shared" ref="K35" si="4">SUM(K30:K34)</f>
        <v>0</v>
      </c>
    </row>
    <row r="37" spans="1:11" ht="13.8" x14ac:dyDescent="0.25">
      <c r="A37" s="13" t="s">
        <v>57</v>
      </c>
      <c r="B37" s="11"/>
      <c r="C37" s="14" t="s">
        <v>58</v>
      </c>
      <c r="D37" s="11"/>
      <c r="E37" s="11"/>
    </row>
    <row r="38" spans="1:11" x14ac:dyDescent="0.25">
      <c r="A38" s="4">
        <v>150</v>
      </c>
      <c r="B38" s="1" t="s">
        <v>59</v>
      </c>
      <c r="C38" s="1" t="s">
        <v>37</v>
      </c>
      <c r="D38" s="5" t="s">
        <v>60</v>
      </c>
      <c r="F38" s="6" t="s">
        <v>24</v>
      </c>
      <c r="G38" s="7">
        <v>511</v>
      </c>
      <c r="I38" s="8">
        <v>0</v>
      </c>
      <c r="K38" s="8">
        <f t="shared" ref="K38:K42" si="5">ROUND(G38*I38,2)</f>
        <v>0</v>
      </c>
    </row>
    <row r="39" spans="1:11" x14ac:dyDescent="0.25">
      <c r="A39" s="4">
        <v>160</v>
      </c>
      <c r="B39" s="1" t="s">
        <v>59</v>
      </c>
      <c r="C39" s="1" t="s">
        <v>37</v>
      </c>
      <c r="D39" s="5" t="s">
        <v>61</v>
      </c>
      <c r="F39" s="6" t="s">
        <v>24</v>
      </c>
      <c r="G39" s="7">
        <v>743</v>
      </c>
      <c r="I39" s="8">
        <v>0</v>
      </c>
      <c r="K39" s="8">
        <f t="shared" si="5"/>
        <v>0</v>
      </c>
    </row>
    <row r="40" spans="1:11" ht="24" x14ac:dyDescent="0.25">
      <c r="A40" s="4">
        <v>170</v>
      </c>
      <c r="B40" s="1" t="s">
        <v>62</v>
      </c>
      <c r="C40" s="1" t="s">
        <v>37</v>
      </c>
      <c r="D40" s="5" t="s">
        <v>63</v>
      </c>
      <c r="F40" s="6" t="s">
        <v>24</v>
      </c>
      <c r="G40" s="7">
        <v>62</v>
      </c>
      <c r="I40" s="8">
        <v>0</v>
      </c>
      <c r="K40" s="8">
        <f t="shared" si="5"/>
        <v>0</v>
      </c>
    </row>
    <row r="41" spans="1:11" x14ac:dyDescent="0.25">
      <c r="A41" s="4">
        <v>180</v>
      </c>
      <c r="B41" s="1" t="s">
        <v>64</v>
      </c>
      <c r="C41" s="1" t="s">
        <v>37</v>
      </c>
      <c r="D41" s="5" t="s">
        <v>65</v>
      </c>
      <c r="F41" s="6" t="s">
        <v>21</v>
      </c>
      <c r="G41" s="7">
        <v>16</v>
      </c>
      <c r="I41" s="8">
        <v>0</v>
      </c>
      <c r="K41" s="8">
        <f t="shared" si="5"/>
        <v>0</v>
      </c>
    </row>
    <row r="42" spans="1:11" x14ac:dyDescent="0.25">
      <c r="A42" s="4">
        <v>190</v>
      </c>
      <c r="B42" s="1" t="s">
        <v>64</v>
      </c>
      <c r="C42" s="1" t="s">
        <v>37</v>
      </c>
      <c r="D42" s="5" t="s">
        <v>66</v>
      </c>
      <c r="F42" s="6" t="s">
        <v>21</v>
      </c>
      <c r="G42" s="7">
        <v>24</v>
      </c>
      <c r="I42" s="8">
        <v>0</v>
      </c>
      <c r="K42" s="8">
        <f t="shared" si="5"/>
        <v>0</v>
      </c>
    </row>
    <row r="43" spans="1:11" ht="13.8" x14ac:dyDescent="0.25">
      <c r="F43" s="13" t="s">
        <v>25</v>
      </c>
      <c r="G43" s="11"/>
      <c r="H43" s="11"/>
      <c r="I43" s="11"/>
      <c r="J43" s="11"/>
      <c r="K43" s="9">
        <f t="shared" ref="K43" si="6">SUM(K38:K42)</f>
        <v>0</v>
      </c>
    </row>
    <row r="45" spans="1:11" ht="13.8" x14ac:dyDescent="0.25">
      <c r="A45" s="13" t="s">
        <v>67</v>
      </c>
      <c r="B45" s="11"/>
      <c r="C45" s="14" t="s">
        <v>68</v>
      </c>
      <c r="D45" s="11"/>
      <c r="E45" s="11"/>
    </row>
    <row r="46" spans="1:11" x14ac:dyDescent="0.25">
      <c r="A46" s="4">
        <v>200</v>
      </c>
      <c r="B46" s="1" t="s">
        <v>69</v>
      </c>
      <c r="C46" s="1" t="s">
        <v>37</v>
      </c>
      <c r="D46" s="5" t="s">
        <v>70</v>
      </c>
      <c r="F46" s="6" t="s">
        <v>21</v>
      </c>
      <c r="G46" s="7">
        <v>8</v>
      </c>
      <c r="I46" s="8">
        <v>0</v>
      </c>
      <c r="K46" s="8">
        <f t="shared" ref="K46:K48" si="7">ROUND(G46*I46,2)</f>
        <v>0</v>
      </c>
    </row>
    <row r="47" spans="1:11" x14ac:dyDescent="0.25">
      <c r="A47" s="4">
        <v>210</v>
      </c>
      <c r="B47" s="1" t="s">
        <v>69</v>
      </c>
      <c r="C47" s="1" t="s">
        <v>19</v>
      </c>
      <c r="D47" s="5" t="s">
        <v>71</v>
      </c>
      <c r="F47" s="6" t="s">
        <v>21</v>
      </c>
      <c r="G47" s="7">
        <v>12</v>
      </c>
      <c r="I47" s="8">
        <v>0</v>
      </c>
      <c r="K47" s="8">
        <f t="shared" si="7"/>
        <v>0</v>
      </c>
    </row>
    <row r="48" spans="1:11" x14ac:dyDescent="0.25">
      <c r="A48" s="4">
        <v>220</v>
      </c>
      <c r="B48" s="1" t="s">
        <v>72</v>
      </c>
      <c r="C48" s="1" t="s">
        <v>19</v>
      </c>
      <c r="D48" s="5" t="s">
        <v>73</v>
      </c>
      <c r="F48" s="6" t="s">
        <v>21</v>
      </c>
      <c r="G48" s="7">
        <v>6</v>
      </c>
      <c r="I48" s="8">
        <v>0</v>
      </c>
      <c r="K48" s="8">
        <f t="shared" si="7"/>
        <v>0</v>
      </c>
    </row>
    <row r="49" spans="1:11" ht="13.8" x14ac:dyDescent="0.25">
      <c r="F49" s="13" t="s">
        <v>25</v>
      </c>
      <c r="G49" s="11"/>
      <c r="H49" s="11"/>
      <c r="I49" s="11"/>
      <c r="J49" s="11"/>
      <c r="K49" s="9">
        <f t="shared" ref="K49" si="8">SUM(K46:K48)</f>
        <v>0</v>
      </c>
    </row>
    <row r="51" spans="1:11" ht="13.8" x14ac:dyDescent="0.25">
      <c r="A51" s="13" t="s">
        <v>74</v>
      </c>
      <c r="B51" s="11"/>
      <c r="C51" s="14" t="s">
        <v>75</v>
      </c>
      <c r="D51" s="11"/>
      <c r="E51" s="11"/>
    </row>
    <row r="52" spans="1:11" x14ac:dyDescent="0.25">
      <c r="A52" s="4">
        <v>230</v>
      </c>
      <c r="B52" s="1" t="s">
        <v>76</v>
      </c>
      <c r="C52" s="1" t="s">
        <v>37</v>
      </c>
      <c r="D52" s="5" t="s">
        <v>77</v>
      </c>
      <c r="F52" s="6" t="s">
        <v>21</v>
      </c>
      <c r="G52" s="7">
        <v>1</v>
      </c>
      <c r="I52" s="8">
        <v>0</v>
      </c>
      <c r="K52" s="8">
        <f>ROUND(G52*I52,2)</f>
        <v>0</v>
      </c>
    </row>
    <row r="53" spans="1:11" x14ac:dyDescent="0.25">
      <c r="A53" s="4">
        <v>240</v>
      </c>
      <c r="B53" s="1" t="s">
        <v>78</v>
      </c>
      <c r="C53" s="1" t="s">
        <v>37</v>
      </c>
      <c r="D53" s="5" t="s">
        <v>79</v>
      </c>
      <c r="F53" s="6" t="s">
        <v>21</v>
      </c>
      <c r="G53" s="7">
        <v>1</v>
      </c>
      <c r="I53" s="8">
        <v>0</v>
      </c>
      <c r="K53" s="8">
        <f t="shared" ref="K52:K53" si="9">ROUND(G53*I53,2)</f>
        <v>0</v>
      </c>
    </row>
    <row r="54" spans="1:11" ht="13.8" x14ac:dyDescent="0.25">
      <c r="F54" s="13" t="s">
        <v>25</v>
      </c>
      <c r="G54" s="11"/>
      <c r="H54" s="11"/>
      <c r="I54" s="11"/>
      <c r="J54" s="11"/>
      <c r="K54" s="9">
        <f t="shared" ref="K54" si="10">SUM(K52:K53)</f>
        <v>0</v>
      </c>
    </row>
    <row r="56" spans="1:11" ht="13.8" x14ac:dyDescent="0.25">
      <c r="A56" s="13" t="s">
        <v>80</v>
      </c>
      <c r="B56" s="11"/>
      <c r="C56" s="14" t="s">
        <v>81</v>
      </c>
      <c r="D56" s="11"/>
      <c r="E56" s="11"/>
    </row>
    <row r="57" spans="1:11" ht="24" x14ac:dyDescent="0.25">
      <c r="A57" s="4">
        <v>250</v>
      </c>
      <c r="B57" s="1" t="s">
        <v>82</v>
      </c>
      <c r="C57" s="1" t="s">
        <v>37</v>
      </c>
      <c r="D57" s="5" t="s">
        <v>83</v>
      </c>
      <c r="F57" s="6" t="s">
        <v>24</v>
      </c>
      <c r="G57" s="7">
        <v>6</v>
      </c>
      <c r="I57" s="8">
        <v>0</v>
      </c>
      <c r="K57" s="8">
        <f t="shared" ref="K57:K61" si="11">ROUND(G57*I57,2)</f>
        <v>0</v>
      </c>
    </row>
    <row r="58" spans="1:11" ht="36" x14ac:dyDescent="0.25">
      <c r="A58" s="4">
        <v>260</v>
      </c>
      <c r="B58" s="1" t="s">
        <v>84</v>
      </c>
      <c r="C58" s="1" t="s">
        <v>37</v>
      </c>
      <c r="D58" s="5" t="s">
        <v>85</v>
      </c>
      <c r="F58" s="6" t="s">
        <v>30</v>
      </c>
      <c r="G58" s="7">
        <v>6</v>
      </c>
      <c r="I58" s="8">
        <v>0</v>
      </c>
      <c r="K58" s="8">
        <f t="shared" si="11"/>
        <v>0</v>
      </c>
    </row>
    <row r="59" spans="1:11" ht="36" x14ac:dyDescent="0.25">
      <c r="A59" s="4">
        <v>270</v>
      </c>
      <c r="B59" s="1" t="s">
        <v>86</v>
      </c>
      <c r="C59" s="1" t="s">
        <v>37</v>
      </c>
      <c r="D59" s="5" t="s">
        <v>87</v>
      </c>
      <c r="F59" s="6" t="s">
        <v>30</v>
      </c>
      <c r="G59" s="7">
        <v>-6</v>
      </c>
      <c r="I59" s="8">
        <v>0</v>
      </c>
      <c r="K59" s="8">
        <f t="shared" si="11"/>
        <v>0</v>
      </c>
    </row>
    <row r="60" spans="1:11" ht="24" x14ac:dyDescent="0.25">
      <c r="A60" s="4">
        <v>280</v>
      </c>
      <c r="B60" s="1" t="s">
        <v>88</v>
      </c>
      <c r="C60" s="1" t="s">
        <v>37</v>
      </c>
      <c r="D60" s="5" t="s">
        <v>89</v>
      </c>
      <c r="F60" s="6" t="s">
        <v>30</v>
      </c>
      <c r="G60" s="7">
        <v>5</v>
      </c>
      <c r="I60" s="8">
        <v>0</v>
      </c>
      <c r="K60" s="8">
        <f t="shared" si="11"/>
        <v>0</v>
      </c>
    </row>
    <row r="61" spans="1:11" ht="24" x14ac:dyDescent="0.25">
      <c r="A61" s="4">
        <v>290</v>
      </c>
      <c r="B61" s="1" t="s">
        <v>90</v>
      </c>
      <c r="C61" s="1" t="s">
        <v>37</v>
      </c>
      <c r="D61" s="5" t="s">
        <v>91</v>
      </c>
      <c r="F61" s="6" t="s">
        <v>30</v>
      </c>
      <c r="G61" s="7">
        <v>5</v>
      </c>
      <c r="I61" s="8">
        <v>0</v>
      </c>
      <c r="K61" s="8">
        <f t="shared" si="11"/>
        <v>0</v>
      </c>
    </row>
    <row r="62" spans="1:11" ht="13.8" x14ac:dyDescent="0.25">
      <c r="F62" s="13" t="s">
        <v>25</v>
      </c>
      <c r="G62" s="11"/>
      <c r="H62" s="11"/>
      <c r="I62" s="11"/>
      <c r="J62" s="11"/>
      <c r="K62" s="9">
        <f t="shared" ref="K62" si="12">SUM(K57:K61)</f>
        <v>0</v>
      </c>
    </row>
    <row r="64" spans="1:11" ht="13.8" x14ac:dyDescent="0.25">
      <c r="A64" s="13" t="s">
        <v>92</v>
      </c>
      <c r="B64" s="11"/>
      <c r="C64" s="14" t="s">
        <v>93</v>
      </c>
      <c r="D64" s="11"/>
      <c r="E64" s="11"/>
    </row>
    <row r="65" spans="1:11" x14ac:dyDescent="0.25">
      <c r="A65" s="4">
        <v>300</v>
      </c>
      <c r="B65" s="1" t="s">
        <v>94</v>
      </c>
      <c r="C65" s="1" t="s">
        <v>37</v>
      </c>
      <c r="D65" s="5" t="s">
        <v>95</v>
      </c>
      <c r="F65" s="6" t="s">
        <v>21</v>
      </c>
      <c r="G65" s="7">
        <v>14</v>
      </c>
      <c r="I65" s="8">
        <v>0</v>
      </c>
      <c r="K65" s="8">
        <f t="shared" ref="K65:K71" si="13">ROUND(G65*I65,2)</f>
        <v>0</v>
      </c>
    </row>
    <row r="66" spans="1:11" ht="48" x14ac:dyDescent="0.25">
      <c r="A66" s="4">
        <v>310</v>
      </c>
      <c r="B66" s="1" t="s">
        <v>96</v>
      </c>
      <c r="C66" s="1" t="s">
        <v>37</v>
      </c>
      <c r="D66" s="5" t="s">
        <v>97</v>
      </c>
      <c r="F66" s="6" t="s">
        <v>21</v>
      </c>
      <c r="G66" s="7">
        <v>1</v>
      </c>
      <c r="I66" s="8">
        <v>0</v>
      </c>
      <c r="K66" s="8">
        <f t="shared" si="13"/>
        <v>0</v>
      </c>
    </row>
    <row r="67" spans="1:11" ht="24" x14ac:dyDescent="0.25">
      <c r="A67" s="4">
        <v>320</v>
      </c>
      <c r="B67" s="1" t="s">
        <v>98</v>
      </c>
      <c r="C67" s="1" t="s">
        <v>37</v>
      </c>
      <c r="D67" s="5" t="s">
        <v>99</v>
      </c>
      <c r="F67" s="6" t="s">
        <v>21</v>
      </c>
      <c r="G67" s="7">
        <v>1</v>
      </c>
      <c r="I67" s="8">
        <v>0</v>
      </c>
      <c r="K67" s="8">
        <f t="shared" si="13"/>
        <v>0</v>
      </c>
    </row>
    <row r="68" spans="1:11" ht="24" x14ac:dyDescent="0.25">
      <c r="A68" s="4">
        <v>330</v>
      </c>
      <c r="B68" s="1" t="s">
        <v>100</v>
      </c>
      <c r="C68" s="1" t="s">
        <v>37</v>
      </c>
      <c r="D68" s="5" t="s">
        <v>101</v>
      </c>
      <c r="F68" s="6" t="s">
        <v>24</v>
      </c>
      <c r="G68" s="7">
        <v>24</v>
      </c>
      <c r="I68" s="8">
        <v>0</v>
      </c>
      <c r="K68" s="8">
        <f t="shared" si="13"/>
        <v>0</v>
      </c>
    </row>
    <row r="69" spans="1:11" ht="48" x14ac:dyDescent="0.25">
      <c r="A69" s="4">
        <v>340</v>
      </c>
      <c r="B69" s="1" t="s">
        <v>102</v>
      </c>
      <c r="C69" s="1" t="s">
        <v>37</v>
      </c>
      <c r="D69" s="5" t="s">
        <v>103</v>
      </c>
      <c r="F69" s="6" t="s">
        <v>21</v>
      </c>
      <c r="G69" s="7">
        <v>6</v>
      </c>
      <c r="I69" s="8">
        <v>0</v>
      </c>
      <c r="K69" s="8">
        <f t="shared" si="13"/>
        <v>0</v>
      </c>
    </row>
    <row r="70" spans="1:11" ht="24" x14ac:dyDescent="0.25">
      <c r="A70" s="4">
        <v>350</v>
      </c>
      <c r="B70" s="1" t="s">
        <v>18</v>
      </c>
      <c r="C70" s="1" t="s">
        <v>37</v>
      </c>
      <c r="D70" s="5" t="s">
        <v>104</v>
      </c>
      <c r="F70" s="6" t="s">
        <v>21</v>
      </c>
      <c r="G70" s="7">
        <v>6</v>
      </c>
      <c r="I70" s="8">
        <v>0</v>
      </c>
      <c r="K70" s="8">
        <f t="shared" si="13"/>
        <v>0</v>
      </c>
    </row>
    <row r="71" spans="1:11" ht="24" x14ac:dyDescent="0.25">
      <c r="A71" s="4">
        <v>360</v>
      </c>
      <c r="B71" s="1" t="s">
        <v>105</v>
      </c>
      <c r="C71" s="1" t="s">
        <v>37</v>
      </c>
      <c r="D71" s="5" t="s">
        <v>106</v>
      </c>
      <c r="F71" s="6" t="s">
        <v>107</v>
      </c>
      <c r="G71" s="7">
        <v>1</v>
      </c>
      <c r="I71" s="8">
        <v>0</v>
      </c>
      <c r="K71" s="8">
        <f t="shared" si="13"/>
        <v>0</v>
      </c>
    </row>
    <row r="72" spans="1:11" ht="13.8" x14ac:dyDescent="0.25">
      <c r="F72" s="13" t="s">
        <v>25</v>
      </c>
      <c r="G72" s="11"/>
      <c r="H72" s="11"/>
      <c r="I72" s="11"/>
      <c r="J72" s="11"/>
      <c r="K72" s="9">
        <f t="shared" ref="K72" si="14">SUM(K65:K71)</f>
        <v>0</v>
      </c>
    </row>
    <row r="75" spans="1:11" ht="13.8" x14ac:dyDescent="0.25">
      <c r="F75" s="15" t="s">
        <v>109</v>
      </c>
      <c r="G75" s="16"/>
      <c r="H75" s="16"/>
      <c r="I75" s="16"/>
      <c r="J75" s="16"/>
      <c r="K75" s="9">
        <f t="shared" ref="K75" si="15">SUM(K15,K25,K35,K43,K49,K54,K62,K72)</f>
        <v>0</v>
      </c>
    </row>
    <row r="76" spans="1:11" ht="13.8" x14ac:dyDescent="0.3">
      <c r="F76" s="15" t="s">
        <v>108</v>
      </c>
      <c r="G76" s="16"/>
      <c r="H76" s="16"/>
      <c r="I76" s="16"/>
      <c r="J76" s="16"/>
      <c r="K76" s="17">
        <f>ROUND(K75*0.23,2)</f>
        <v>0</v>
      </c>
    </row>
    <row r="77" spans="1:11" ht="13.8" x14ac:dyDescent="0.3">
      <c r="F77" s="15" t="s">
        <v>110</v>
      </c>
      <c r="G77" s="16"/>
      <c r="H77" s="16"/>
      <c r="I77" s="16"/>
      <c r="J77" s="16"/>
      <c r="K77" s="18">
        <f>SUM(K75:K76)</f>
        <v>0</v>
      </c>
    </row>
  </sheetData>
  <mergeCells count="35">
    <mergeCell ref="F76:J76"/>
    <mergeCell ref="F77:J77"/>
    <mergeCell ref="F62:J62"/>
    <mergeCell ref="A64:B64"/>
    <mergeCell ref="C64:E64"/>
    <mergeCell ref="F72:J72"/>
    <mergeCell ref="F75:J75"/>
    <mergeCell ref="F49:J49"/>
    <mergeCell ref="A51:B51"/>
    <mergeCell ref="C51:E51"/>
    <mergeCell ref="F54:J54"/>
    <mergeCell ref="A56:B56"/>
    <mergeCell ref="C56:E56"/>
    <mergeCell ref="F35:J35"/>
    <mergeCell ref="A37:B37"/>
    <mergeCell ref="C37:E37"/>
    <mergeCell ref="F43:J43"/>
    <mergeCell ref="A45:B45"/>
    <mergeCell ref="C45:E45"/>
    <mergeCell ref="F25:J25"/>
    <mergeCell ref="A27:B27"/>
    <mergeCell ref="C27:E27"/>
    <mergeCell ref="A29:B29"/>
    <mergeCell ref="C29:E29"/>
    <mergeCell ref="A12:B12"/>
    <mergeCell ref="C12:E12"/>
    <mergeCell ref="F15:J15"/>
    <mergeCell ref="A17:B17"/>
    <mergeCell ref="C17:E17"/>
    <mergeCell ref="A1:E1"/>
    <mergeCell ref="B3:E3"/>
    <mergeCell ref="B4:E4"/>
    <mergeCell ref="B5:E5"/>
    <mergeCell ref="A10:B10"/>
    <mergeCell ref="C10:E10"/>
  </mergeCells>
  <pageMargins left="0.25" right="0.25" top="0.5" bottom="0.75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Kosztorys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Andrzej Szymanowski</dc:creator>
  <cp:lastModifiedBy>Andrzej Sz</cp:lastModifiedBy>
  <dcterms:created xsi:type="dcterms:W3CDTF">2022-01-19T11:20:04Z</dcterms:created>
  <dcterms:modified xsi:type="dcterms:W3CDTF">2022-01-19T11:22:58Z</dcterms:modified>
</cp:coreProperties>
</file>