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70 MSR Traffic\od wydziału\"/>
    </mc:Choice>
  </mc:AlternateContent>
  <bookViews>
    <workbookView xWindow="0" yWindow="0" windowWidth="28800" windowHeight="12300"/>
  </bookViews>
  <sheets>
    <sheet name="GTSserwis baza 10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3" i="1" l="1"/>
  <c r="R43" i="1" s="1"/>
  <c r="G41" i="1"/>
  <c r="G40" i="1"/>
  <c r="G39" i="1"/>
  <c r="G38" i="1"/>
  <c r="G37" i="1"/>
  <c r="G36" i="1"/>
  <c r="G35" i="1"/>
  <c r="G34" i="1"/>
  <c r="G33" i="1"/>
  <c r="G32" i="1"/>
  <c r="G31" i="1"/>
  <c r="G29" i="1"/>
  <c r="G28" i="1"/>
  <c r="G27" i="1"/>
  <c r="G25" i="1"/>
  <c r="G24" i="1"/>
  <c r="G23" i="1"/>
  <c r="G22" i="1"/>
  <c r="G21" i="1"/>
  <c r="G19" i="1"/>
  <c r="G18" i="1"/>
  <c r="G17" i="1"/>
  <c r="G16" i="1"/>
  <c r="G15" i="1"/>
  <c r="G14" i="1"/>
  <c r="G13" i="1"/>
  <c r="G11" i="1"/>
  <c r="G10" i="1"/>
  <c r="G42" i="1" l="1"/>
  <c r="T43" i="1" s="1"/>
  <c r="G43" i="1" l="1"/>
  <c r="G44" i="1" s="1"/>
</calcChain>
</file>

<file path=xl/sharedStrings.xml><?xml version="1.0" encoding="utf-8"?>
<sst xmlns="http://schemas.openxmlformats.org/spreadsheetml/2006/main" count="101" uniqueCount="72">
  <si>
    <t>FORMULARZ CENOWY - ZADANIE 2</t>
  </si>
  <si>
    <t>Wykonanie prac serwisowych przy urządzeniach GTS</t>
  </si>
  <si>
    <t>Lp.</t>
  </si>
  <si>
    <t>Opis robót</t>
  </si>
  <si>
    <t>Jedn. obmiaru</t>
  </si>
  <si>
    <t>ilość</t>
  </si>
  <si>
    <t>Cena netto [zł]</t>
  </si>
  <si>
    <t xml:space="preserve">Wartość netto [zł] </t>
  </si>
  <si>
    <t>Przeprogramowanie sterownika zgodnie z nową organizacją  ruchu (nowe programy)</t>
  </si>
  <si>
    <t>1.1</t>
  </si>
  <si>
    <t xml:space="preserve">   - do 8 grup sygnałowych</t>
  </si>
  <si>
    <t>szt.</t>
  </si>
  <si>
    <t>1.2</t>
  </si>
  <si>
    <t xml:space="preserve">   -  ponad 8 grup sygnałowych </t>
  </si>
  <si>
    <t>Zmiana parametrów i programów sterownika sygnalizacji zgodnie z wytycznymi Zamawiającego (stare programy)</t>
  </si>
  <si>
    <t>2.1</t>
  </si>
  <si>
    <t xml:space="preserve">szt. </t>
  </si>
  <si>
    <t>2.2</t>
  </si>
  <si>
    <t>Zmiana harmonogramu pracy sterownika sygnalizacji</t>
  </si>
  <si>
    <t>Aktualizacja oprogramowania sterownika sygnalizacji do najnowszej wersji</t>
  </si>
  <si>
    <t>Niestandardowe przeprogramowanie sterownika sygnalizacji rozliczane w roboczogodzinach łącznie z dojazdem</t>
  </si>
  <si>
    <t>r-g</t>
  </si>
  <si>
    <t>Zainstalowanie oprogramowania dla koordynacji nadążnej lub „Marathon”</t>
  </si>
  <si>
    <t>Zainstalowanie oprogramowania dla informacji ciągłej w Centrum Sterowania Ruchem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</si>
  <si>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</si>
  <si>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</si>
  <si>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</si>
  <si>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</si>
  <si>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</si>
  <si>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t>Diagnostyka sterownika i analiza dziennika błędów</t>
  </si>
  <si>
    <t>Przeprogramowanie parametrów radia VdV i dostosowanie programu sygnalizacji</t>
  </si>
  <si>
    <t>Aktualizacja aplikacji ViewIt do najnowszej wersji</t>
  </si>
  <si>
    <t xml:space="preserve">Przystosowanie sterownika do łączności z Centrum Sterowania </t>
  </si>
  <si>
    <t>12.1</t>
  </si>
  <si>
    <t xml:space="preserve">   - GSM szerokopasmowy (GPRS/UMTS/HSDPA)</t>
  </si>
  <si>
    <t>12.2</t>
  </si>
  <si>
    <t xml:space="preserve">   - DSL przez łącze kablowe miedziane</t>
  </si>
  <si>
    <t>12.3</t>
  </si>
  <si>
    <t xml:space="preserve">   - przez łącze światłowodowe (Ethernet)</t>
  </si>
  <si>
    <t>Przystosowanie sterownika i konfiguracja do odbioru komunikatów VdV</t>
  </si>
  <si>
    <t>13.1</t>
  </si>
  <si>
    <t>dostarczenie wraz z montażem odbiornika do odbioru komunikatów (meldunków) VdV wraz z anteną i mocowaniem do masztu sygnalizacyjnego, pełna konfiguracja i uruchomienie odbioru danych</t>
  </si>
  <si>
    <t>Zainstalowanie macierzy kolizji wraz z wymianą EPROM</t>
  </si>
  <si>
    <t>Przywrócenie łączności sterownika sygnalizacji z Centrum Sterowania</t>
  </si>
  <si>
    <t>Montaż wraz z uruchomieniem urządzeń koordynacji</t>
  </si>
  <si>
    <t>Naprawa sterownika na skrzyżowaniu (awaryjna)*1)</t>
  </si>
  <si>
    <t>Prace niewyspecyfikowane*1)</t>
  </si>
  <si>
    <t>Wymiana kamery wideodetekcji *2)</t>
  </si>
  <si>
    <t>Podłączenie monitoringu wizyjnego do CSR *3)</t>
  </si>
  <si>
    <t>Przywrócenie działania aplikacji ViewIt</t>
  </si>
  <si>
    <t>Kompilacja programu ze sterownika sygnalizacji</t>
  </si>
  <si>
    <t>Wykonanie przeglądu sygnalizacji</t>
  </si>
  <si>
    <t>Razem netto [zł]</t>
  </si>
  <si>
    <t>Podatek VAT 23% [zł]</t>
  </si>
  <si>
    <t>Razem brutto [zł]</t>
  </si>
  <si>
    <t>Słownie :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</si>
  <si>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</si>
  <si>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</si>
  <si>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</si>
  <si>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t>*1)   formularzu cenowym przyjąć przewidywaną średnią cenę roboczo -godziny dla określonych prac. Rozliczenie nastąpi na podstawie faktycznie wykonanych prac, przyjmując robociznę zawartą w powyższej tabeli i cenę materiałów podaną w załączniku nr   9</t>
  </si>
  <si>
    <t xml:space="preserve">*2) W formularzu cenowym przyjąć cenę wymiany kamery wraz ze skonfigurowaniem i uruchomieniem. 
       Wymagania techniczne dla wideodetekcji przedstawiono poniżej.   </t>
  </si>
  <si>
    <t>*3)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  12    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</si>
  <si>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</si>
  <si>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W tabeli poniżej należy wskazać średni udział procentowy RMS obliczony ze wszystkich pozycji z wyjątkiem poz. 5; 17 i 18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</si>
  <si>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</si>
  <si>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</si>
  <si>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</si>
  <si>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</si>
  <si>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</si>
  <si>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</si>
  <si>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</si>
  <si>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Załącznik nr   do SIWZ nr ref.DZ.RITS.341.70.2021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</si>
</sst>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6" x14ac:knownFonts="1"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wrapText="1"/>
    </xf>
    <xf numFmtId="0" fontId="6" fillId="2" borderId="19" xfId="0" applyFont="1" applyFill="1" applyBorder="1" applyAlignment="1">
      <alignment horizontal="center" vertical="center" wrapText="1"/>
    </xf>
    <xf numFmtId="2" fontId="6" fillId="2" borderId="20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wrapText="1"/>
    </xf>
    <xf numFmtId="2" fontId="6" fillId="0" borderId="22" xfId="0" applyNumberFormat="1" applyFont="1" applyBorder="1" applyAlignment="1">
      <alignment wrapText="1"/>
    </xf>
    <xf numFmtId="2" fontId="6" fillId="0" borderId="23" xfId="0" applyNumberFormat="1" applyFont="1" applyBorder="1" applyAlignment="1">
      <alignment wrapText="1"/>
    </xf>
    <xf numFmtId="2" fontId="0" fillId="0" borderId="0" xfId="0" applyNumberFormat="1"/>
    <xf numFmtId="2" fontId="6" fillId="0" borderId="25" xfId="0" applyNumberFormat="1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2" fontId="11" fillId="0" borderId="0" xfId="0" applyNumberFormat="1" applyFont="1" applyBorder="1" applyAlignment="1">
      <alignment horizontal="left" vertical="top" wrapText="1"/>
    </xf>
    <xf numFmtId="0" fontId="12" fillId="0" borderId="0" xfId="0" applyFont="1" applyFill="1" applyBorder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14" fillId="2" borderId="11" xfId="0" applyFont="1" applyFill="1" applyBorder="1" applyAlignment="1">
      <alignment horizontal="right" vertical="center"/>
    </xf>
    <xf numFmtId="0" fontId="14" fillId="0" borderId="11" xfId="0" applyFont="1" applyFill="1" applyBorder="1"/>
    <xf numFmtId="0" fontId="14" fillId="2" borderId="1" xfId="0" applyFont="1" applyFill="1" applyBorder="1" applyAlignment="1">
      <alignment horizontal="right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14" fillId="0" borderId="26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T66"/>
  <sheetViews>
    <sheetView tabSelected="1" topLeftCell="B1" zoomScale="90" zoomScaleNormal="90" workbookViewId="0">
      <selection activeCell="B4" sqref="B4:D4"/>
    </sheetView>
  </sheetViews>
  <sheetFormatPr defaultRowHeight="11.25" x14ac:dyDescent="0.2"/>
  <cols>
    <col min="2" max="2" width="6.1640625" customWidth="1"/>
    <col min="3" max="3" width="88.5" customWidth="1"/>
    <col min="4" max="4" width="9.33203125" style="60"/>
    <col min="6" max="6" width="13.6640625" customWidth="1"/>
    <col min="7" max="7" width="18" customWidth="1"/>
    <col min="8" max="8" width="9.5" bestFit="1" customWidth="1"/>
    <col min="9" max="11" width="10.6640625" customWidth="1"/>
    <col min="12" max="12" width="17.5" customWidth="1"/>
    <col min="13" max="13" width="16" customWidth="1"/>
    <col min="14" max="14" width="9.5" bestFit="1" customWidth="1"/>
    <col min="16" max="16" width="9.5" bestFit="1" customWidth="1"/>
    <col min="18" max="18" width="15.33203125" customWidth="1"/>
  </cols>
  <sheetData>
    <row r="4" spans="2:13" ht="12" x14ac:dyDescent="0.2">
      <c r="B4" s="74" t="s">
        <v>71</v>
      </c>
      <c r="C4" s="74"/>
      <c r="D4" s="74"/>
      <c r="E4" s="1"/>
      <c r="F4" s="1"/>
      <c r="G4" s="1"/>
      <c r="H4" s="1"/>
      <c r="I4" s="1"/>
      <c r="J4" s="1"/>
      <c r="K4" s="2"/>
      <c r="L4" s="2"/>
      <c r="M4" s="2"/>
    </row>
    <row r="5" spans="2:13" ht="16.5" x14ac:dyDescent="0.25">
      <c r="B5" s="75" t="s">
        <v>0</v>
      </c>
      <c r="C5" s="75"/>
      <c r="D5" s="75"/>
      <c r="E5" s="3"/>
      <c r="F5" s="3"/>
      <c r="G5" s="3"/>
      <c r="H5" s="3"/>
      <c r="I5" s="3"/>
      <c r="J5" s="3"/>
      <c r="K5" s="2"/>
      <c r="L5" s="2"/>
      <c r="M5" s="2"/>
    </row>
    <row r="6" spans="2:13" ht="15" x14ac:dyDescent="0.2">
      <c r="B6" s="76" t="s">
        <v>1</v>
      </c>
      <c r="C6" s="76"/>
      <c r="D6" s="76"/>
      <c r="E6" s="4"/>
      <c r="F6" s="4"/>
      <c r="G6" s="4"/>
      <c r="H6" s="4"/>
      <c r="I6" s="4"/>
      <c r="J6" s="4"/>
      <c r="K6" s="2"/>
      <c r="L6" s="2"/>
      <c r="M6" s="2"/>
    </row>
    <row r="7" spans="2:13" ht="12" thickBot="1" x14ac:dyDescent="0.25">
      <c r="B7" s="5"/>
      <c r="C7" s="2"/>
      <c r="D7" s="6"/>
      <c r="E7" s="2"/>
      <c r="F7" s="2"/>
      <c r="G7" s="2"/>
      <c r="H7" s="2"/>
      <c r="I7" s="2"/>
      <c r="J7" s="2"/>
      <c r="K7" s="2"/>
      <c r="L7" s="2"/>
      <c r="M7" s="2"/>
    </row>
    <row r="8" spans="2:13" ht="27.75" thickBot="1" x14ac:dyDescent="0.25">
      <c r="B8" s="7" t="s">
        <v>2</v>
      </c>
      <c r="C8" s="8" t="s">
        <v>3</v>
      </c>
      <c r="D8" s="9" t="s">
        <v>4</v>
      </c>
      <c r="E8" s="10" t="s">
        <v>5</v>
      </c>
      <c r="F8" s="11" t="s">
        <v>6</v>
      </c>
      <c r="G8" s="12" t="s">
        <v>7</v>
      </c>
      <c r="H8" s="13"/>
      <c r="I8" s="13"/>
    </row>
    <row r="9" spans="2:13" ht="12.75" x14ac:dyDescent="0.2">
      <c r="B9" s="14">
        <v>1</v>
      </c>
      <c r="C9" s="15" t="s">
        <v>8</v>
      </c>
      <c r="D9" s="16"/>
      <c r="E9" s="15"/>
      <c r="F9" s="17"/>
      <c r="G9" s="18"/>
      <c r="H9" s="2"/>
      <c r="I9" s="2"/>
    </row>
    <row r="10" spans="2:13" ht="12.75" x14ac:dyDescent="0.2">
      <c r="B10" s="19" t="s">
        <v>9</v>
      </c>
      <c r="C10" s="20" t="s">
        <v>10</v>
      </c>
      <c r="D10" s="21" t="s">
        <v>11</v>
      </c>
      <c r="E10" s="21">
        <v>5</v>
      </c>
      <c r="F10" s="22"/>
      <c r="G10" s="23">
        <f>ROUND(E10*$F10,2)</f>
        <v>0</v>
      </c>
      <c r="H10" s="2"/>
      <c r="I10" s="2"/>
    </row>
    <row r="11" spans="2:13" ht="13.5" thickBot="1" x14ac:dyDescent="0.25">
      <c r="B11" s="19" t="s">
        <v>12</v>
      </c>
      <c r="C11" s="24" t="s">
        <v>13</v>
      </c>
      <c r="D11" s="25" t="s">
        <v>11</v>
      </c>
      <c r="E11" s="25">
        <v>5</v>
      </c>
      <c r="F11" s="26"/>
      <c r="G11" s="27">
        <f>ROUND(E11*$F11,2)</f>
        <v>0</v>
      </c>
      <c r="H11" s="2"/>
      <c r="I11" s="2"/>
    </row>
    <row r="12" spans="2:13" ht="31.15" customHeight="1" x14ac:dyDescent="0.2">
      <c r="B12" s="14">
        <v>2</v>
      </c>
      <c r="C12" s="28" t="s">
        <v>14</v>
      </c>
      <c r="D12" s="16"/>
      <c r="E12" s="16"/>
      <c r="F12" s="29"/>
      <c r="G12" s="30"/>
      <c r="H12" s="2"/>
      <c r="I12" s="2"/>
    </row>
    <row r="13" spans="2:13" ht="12.75" x14ac:dyDescent="0.2">
      <c r="B13" s="19" t="s">
        <v>15</v>
      </c>
      <c r="C13" s="20" t="s">
        <v>10</v>
      </c>
      <c r="D13" s="21" t="s">
        <v>16</v>
      </c>
      <c r="E13" s="21">
        <v>10</v>
      </c>
      <c r="F13" s="22"/>
      <c r="G13" s="23">
        <f t="shared" ref="G13:G19" si="0">ROUND(E13*$F13,2)</f>
        <v>0</v>
      </c>
      <c r="H13" s="2"/>
      <c r="I13" s="2"/>
    </row>
    <row r="14" spans="2:13" ht="13.5" thickBot="1" x14ac:dyDescent="0.25">
      <c r="B14" s="19" t="s">
        <v>17</v>
      </c>
      <c r="C14" s="24" t="s">
        <v>13</v>
      </c>
      <c r="D14" s="25" t="s">
        <v>16</v>
      </c>
      <c r="E14" s="25">
        <v>6</v>
      </c>
      <c r="F14" s="26"/>
      <c r="G14" s="27">
        <f t="shared" si="0"/>
        <v>0</v>
      </c>
      <c r="H14" s="2"/>
      <c r="I14" s="2"/>
    </row>
    <row r="15" spans="2:13" ht="13.5" thickBot="1" x14ac:dyDescent="0.25">
      <c r="B15" s="31">
        <v>3</v>
      </c>
      <c r="C15" s="32" t="s">
        <v>18</v>
      </c>
      <c r="D15" s="33" t="s">
        <v>11</v>
      </c>
      <c r="E15" s="33">
        <v>4</v>
      </c>
      <c r="F15" s="34"/>
      <c r="G15" s="35">
        <f t="shared" si="0"/>
        <v>0</v>
      </c>
      <c r="H15" s="2"/>
      <c r="I15" s="2"/>
    </row>
    <row r="16" spans="2:13" ht="13.5" thickBot="1" x14ac:dyDescent="0.25">
      <c r="B16" s="36">
        <v>4</v>
      </c>
      <c r="C16" s="37" t="s">
        <v>19</v>
      </c>
      <c r="D16" s="38" t="s">
        <v>11</v>
      </c>
      <c r="E16" s="38">
        <v>2</v>
      </c>
      <c r="F16" s="39"/>
      <c r="G16" s="40">
        <f t="shared" si="0"/>
        <v>0</v>
      </c>
      <c r="H16" s="2"/>
      <c r="I16" s="2"/>
    </row>
    <row r="17" spans="2:9" ht="13.15" customHeight="1" thickBot="1" x14ac:dyDescent="0.25">
      <c r="B17" s="36">
        <v>5</v>
      </c>
      <c r="C17" s="41" t="s">
        <v>20</v>
      </c>
      <c r="D17" s="38" t="s">
        <v>21</v>
      </c>
      <c r="E17" s="38">
        <v>20</v>
      </c>
      <c r="F17" s="39"/>
      <c r="G17" s="40">
        <f t="shared" si="0"/>
        <v>0</v>
      </c>
      <c r="H17" s="2"/>
      <c r="I17" s="2"/>
    </row>
    <row r="18" spans="2:9" ht="13.5" thickBot="1" x14ac:dyDescent="0.25">
      <c r="B18" s="36">
        <v>6</v>
      </c>
      <c r="C18" s="37" t="s">
        <v>22</v>
      </c>
      <c r="D18" s="38" t="s">
        <v>11</v>
      </c>
      <c r="E18" s="38">
        <v>1</v>
      </c>
      <c r="F18" s="39"/>
      <c r="G18" s="40">
        <f t="shared" si="0"/>
        <v>0</v>
      </c>
      <c r="H18" s="2"/>
      <c r="I18" s="2"/>
    </row>
    <row r="19" spans="2:9" ht="13.5" thickBot="1" x14ac:dyDescent="0.25">
      <c r="B19" s="36">
        <v>7</v>
      </c>
      <c r="C19" s="37" t="s">
        <v>23</v>
      </c>
      <c r="D19" s="38" t="s">
        <v>11</v>
      </c>
      <c r="E19" s="38">
        <v>1</v>
      </c>
      <c r="F19" s="39"/>
      <c r="G19" s="40">
        <f t="shared" si="0"/>
        <v>0</v>
      </c>
      <c r="H19" s="2"/>
      <c r="I19" s="2"/>
    </row>
    <row r="20" spans="2:9" ht="12.75" x14ac:dyDescent="0.2">
      <c r="B20" s="14">
        <v>8</v>
      </c>
      <c r="C20" s="15" t="s">
        <v>24</v>
      </c>
      <c r="D20" s="16"/>
      <c r="E20" s="16"/>
      <c r="F20" s="29"/>
      <c r="G20" s="30"/>
      <c r="H20" s="2"/>
      <c r="I20" s="2"/>
    </row>
    <row r="21" spans="2:9" ht="12.75" x14ac:dyDescent="0.2">
      <c r="B21" s="19" t="s">
        <v>25</v>
      </c>
      <c r="C21" s="20" t="s">
        <v>26</v>
      </c>
      <c r="D21" s="21" t="s">
        <v>11</v>
      </c>
      <c r="E21" s="21">
        <v>4</v>
      </c>
      <c r="F21" s="22"/>
      <c r="G21" s="23">
        <f>ROUND(E21*$F21,2)</f>
        <v>0</v>
      </c>
      <c r="H21" s="2"/>
      <c r="I21" s="2"/>
    </row>
    <row r="22" spans="2:9" ht="13.5" thickBot="1" x14ac:dyDescent="0.25">
      <c r="B22" s="19" t="s">
        <v>27</v>
      </c>
      <c r="C22" s="24" t="s">
        <v>28</v>
      </c>
      <c r="D22" s="25" t="s">
        <v>11</v>
      </c>
      <c r="E22" s="25">
        <v>4</v>
      </c>
      <c r="F22" s="26"/>
      <c r="G22" s="27">
        <f>ROUND(E22*$F22,2)</f>
        <v>0</v>
      </c>
      <c r="H22" s="2"/>
      <c r="I22" s="2"/>
    </row>
    <row r="23" spans="2:9" ht="13.5" thickBot="1" x14ac:dyDescent="0.25">
      <c r="B23" s="36">
        <v>9</v>
      </c>
      <c r="C23" s="37" t="s">
        <v>29</v>
      </c>
      <c r="D23" s="38" t="s">
        <v>11</v>
      </c>
      <c r="E23" s="38">
        <v>6</v>
      </c>
      <c r="F23" s="39"/>
      <c r="G23" s="40">
        <f>ROUND(E23*$F23,2)</f>
        <v>0</v>
      </c>
      <c r="H23" s="2"/>
      <c r="I23" s="2"/>
    </row>
    <row r="24" spans="2:9" ht="13.5" thickBot="1" x14ac:dyDescent="0.25">
      <c r="B24" s="36">
        <v>10</v>
      </c>
      <c r="C24" s="37" t="s">
        <v>30</v>
      </c>
      <c r="D24" s="38" t="s">
        <v>11</v>
      </c>
      <c r="E24" s="38">
        <v>6</v>
      </c>
      <c r="F24" s="39"/>
      <c r="G24" s="40">
        <f>ROUND(E24*$F24,2)</f>
        <v>0</v>
      </c>
      <c r="H24" s="2"/>
      <c r="I24" s="2"/>
    </row>
    <row r="25" spans="2:9" ht="13.5" thickBot="1" x14ac:dyDescent="0.25">
      <c r="B25" s="36">
        <v>11</v>
      </c>
      <c r="C25" s="37" t="s">
        <v>31</v>
      </c>
      <c r="D25" s="38" t="s">
        <v>11</v>
      </c>
      <c r="E25" s="38">
        <v>1</v>
      </c>
      <c r="F25" s="39"/>
      <c r="G25" s="40">
        <f>ROUND(E25*$F25,2)</f>
        <v>0</v>
      </c>
      <c r="H25" s="2"/>
      <c r="I25" s="2"/>
    </row>
    <row r="26" spans="2:9" ht="13.5" thickBot="1" x14ac:dyDescent="0.25">
      <c r="B26" s="42">
        <v>12</v>
      </c>
      <c r="C26" s="43" t="s">
        <v>32</v>
      </c>
      <c r="D26" s="44"/>
      <c r="E26" s="44"/>
      <c r="F26" s="45"/>
      <c r="G26" s="46"/>
      <c r="H26" s="2"/>
      <c r="I26" s="2"/>
    </row>
    <row r="27" spans="2:9" ht="13.5" thickBot="1" x14ac:dyDescent="0.25">
      <c r="B27" s="36" t="s">
        <v>33</v>
      </c>
      <c r="C27" s="37" t="s">
        <v>34</v>
      </c>
      <c r="D27" s="38" t="s">
        <v>11</v>
      </c>
      <c r="E27" s="38">
        <v>1</v>
      </c>
      <c r="F27" s="39"/>
      <c r="G27" s="40">
        <f>ROUND(E27*$F27,2)</f>
        <v>0</v>
      </c>
      <c r="H27" s="2"/>
      <c r="I27" s="2"/>
    </row>
    <row r="28" spans="2:9" ht="13.5" thickBot="1" x14ac:dyDescent="0.25">
      <c r="B28" s="36" t="s">
        <v>35</v>
      </c>
      <c r="C28" s="37" t="s">
        <v>36</v>
      </c>
      <c r="D28" s="38" t="s">
        <v>11</v>
      </c>
      <c r="E28" s="38">
        <v>2</v>
      </c>
      <c r="F28" s="39"/>
      <c r="G28" s="40">
        <f>ROUND(E28*$F28,2)</f>
        <v>0</v>
      </c>
      <c r="H28" s="2"/>
      <c r="I28" s="2"/>
    </row>
    <row r="29" spans="2:9" ht="13.5" thickBot="1" x14ac:dyDescent="0.25">
      <c r="B29" s="36" t="s">
        <v>37</v>
      </c>
      <c r="C29" s="37" t="s">
        <v>38</v>
      </c>
      <c r="D29" s="38" t="s">
        <v>11</v>
      </c>
      <c r="E29" s="38">
        <v>3</v>
      </c>
      <c r="F29" s="39"/>
      <c r="G29" s="40">
        <f>ROUND(E29*$F29,2)</f>
        <v>0</v>
      </c>
      <c r="H29" s="2"/>
      <c r="I29" s="2"/>
    </row>
    <row r="30" spans="2:9" ht="13.5" thickBot="1" x14ac:dyDescent="0.25">
      <c r="B30" s="42">
        <v>13</v>
      </c>
      <c r="C30" s="43" t="s">
        <v>39</v>
      </c>
      <c r="D30" s="44"/>
      <c r="E30" s="44"/>
      <c r="F30" s="45"/>
      <c r="G30" s="46"/>
      <c r="H30" s="2"/>
      <c r="I30" s="2"/>
    </row>
    <row r="31" spans="2:9" ht="26.25" thickBot="1" x14ac:dyDescent="0.25">
      <c r="B31" s="36" t="s">
        <v>40</v>
      </c>
      <c r="C31" s="47" t="s">
        <v>41</v>
      </c>
      <c r="D31" s="38" t="s">
        <v>11</v>
      </c>
      <c r="E31" s="38">
        <v>1</v>
      </c>
      <c r="F31" s="39"/>
      <c r="G31" s="40">
        <f t="shared" ref="G31:G41" si="1">ROUND(E31*$F31,2)</f>
        <v>0</v>
      </c>
      <c r="H31" s="2"/>
      <c r="I31" s="2"/>
    </row>
    <row r="32" spans="2:9" ht="13.5" thickBot="1" x14ac:dyDescent="0.25">
      <c r="B32" s="36">
        <v>14</v>
      </c>
      <c r="C32" s="37" t="s">
        <v>42</v>
      </c>
      <c r="D32" s="38" t="s">
        <v>11</v>
      </c>
      <c r="E32" s="38">
        <v>3</v>
      </c>
      <c r="F32" s="39"/>
      <c r="G32" s="40">
        <f t="shared" si="1"/>
        <v>0</v>
      </c>
      <c r="H32" s="2"/>
      <c r="I32" s="2"/>
    </row>
    <row r="33" spans="2:20" ht="13.5" thickBot="1" x14ac:dyDescent="0.25">
      <c r="B33" s="36">
        <v>15</v>
      </c>
      <c r="C33" s="37" t="s">
        <v>43</v>
      </c>
      <c r="D33" s="38" t="s">
        <v>11</v>
      </c>
      <c r="E33" s="38">
        <v>15</v>
      </c>
      <c r="F33" s="39"/>
      <c r="G33" s="40">
        <f t="shared" si="1"/>
        <v>0</v>
      </c>
      <c r="H33" s="2"/>
      <c r="I33" s="2"/>
    </row>
    <row r="34" spans="2:20" ht="13.5" thickBot="1" x14ac:dyDescent="0.25">
      <c r="B34" s="36">
        <v>16</v>
      </c>
      <c r="C34" s="37" t="s">
        <v>44</v>
      </c>
      <c r="D34" s="38" t="s">
        <v>11</v>
      </c>
      <c r="E34" s="38">
        <v>1</v>
      </c>
      <c r="F34" s="39"/>
      <c r="G34" s="40">
        <f t="shared" si="1"/>
        <v>0</v>
      </c>
      <c r="H34" s="2"/>
      <c r="I34" s="2"/>
    </row>
    <row r="35" spans="2:20" ht="13.5" thickBot="1" x14ac:dyDescent="0.25">
      <c r="B35" s="36">
        <v>17</v>
      </c>
      <c r="C35" s="37" t="s">
        <v>45</v>
      </c>
      <c r="D35" s="38" t="s">
        <v>21</v>
      </c>
      <c r="E35" s="38">
        <v>15</v>
      </c>
      <c r="F35" s="39"/>
      <c r="G35" s="40">
        <f t="shared" si="1"/>
        <v>0</v>
      </c>
      <c r="H35" s="2"/>
      <c r="I35" s="2"/>
    </row>
    <row r="36" spans="2:20" ht="13.5" thickBot="1" x14ac:dyDescent="0.25">
      <c r="B36" s="36">
        <v>18</v>
      </c>
      <c r="C36" s="37" t="s">
        <v>46</v>
      </c>
      <c r="D36" s="38" t="s">
        <v>21</v>
      </c>
      <c r="E36" s="38">
        <v>10</v>
      </c>
      <c r="F36" s="39"/>
      <c r="G36" s="40">
        <f t="shared" si="1"/>
        <v>0</v>
      </c>
      <c r="H36" s="2"/>
      <c r="I36" s="2"/>
    </row>
    <row r="37" spans="2:20" ht="13.5" thickBot="1" x14ac:dyDescent="0.25">
      <c r="B37" s="36">
        <v>19</v>
      </c>
      <c r="C37" s="37" t="s">
        <v>47</v>
      </c>
      <c r="D37" s="38" t="s">
        <v>11</v>
      </c>
      <c r="E37" s="38">
        <v>3</v>
      </c>
      <c r="F37" s="39"/>
      <c r="G37" s="40">
        <f t="shared" si="1"/>
        <v>0</v>
      </c>
      <c r="H37" s="2"/>
      <c r="I37" s="2"/>
    </row>
    <row r="38" spans="2:20" ht="13.5" thickBot="1" x14ac:dyDescent="0.25">
      <c r="B38" s="36">
        <v>20</v>
      </c>
      <c r="C38" s="37" t="s">
        <v>48</v>
      </c>
      <c r="D38" s="38" t="s">
        <v>11</v>
      </c>
      <c r="E38" s="38">
        <v>2</v>
      </c>
      <c r="F38" s="39"/>
      <c r="G38" s="40">
        <f t="shared" si="1"/>
        <v>0</v>
      </c>
      <c r="H38" s="2"/>
      <c r="I38" s="2"/>
    </row>
    <row r="39" spans="2:20" ht="13.5" thickBot="1" x14ac:dyDescent="0.25">
      <c r="B39" s="36">
        <v>21</v>
      </c>
      <c r="C39" s="37" t="s">
        <v>49</v>
      </c>
      <c r="D39" s="38" t="s">
        <v>11</v>
      </c>
      <c r="E39" s="38">
        <v>1</v>
      </c>
      <c r="F39" s="39"/>
      <c r="G39" s="40">
        <f t="shared" si="1"/>
        <v>0</v>
      </c>
      <c r="H39" s="2"/>
      <c r="I39" s="2"/>
    </row>
    <row r="40" spans="2:20" ht="13.5" thickBot="1" x14ac:dyDescent="0.25">
      <c r="B40" s="36">
        <v>22</v>
      </c>
      <c r="C40" s="37" t="s">
        <v>50</v>
      </c>
      <c r="D40" s="33" t="s">
        <v>11</v>
      </c>
      <c r="E40" s="33">
        <v>10</v>
      </c>
      <c r="F40" s="34"/>
      <c r="G40" s="35">
        <f t="shared" si="1"/>
        <v>0</v>
      </c>
      <c r="H40" s="2"/>
      <c r="I40" s="2"/>
    </row>
    <row r="41" spans="2:20" ht="13.5" thickBot="1" x14ac:dyDescent="0.25">
      <c r="B41" s="36">
        <v>23</v>
      </c>
      <c r="C41" s="37" t="s">
        <v>51</v>
      </c>
      <c r="D41" s="33" t="s">
        <v>11</v>
      </c>
      <c r="E41" s="33">
        <v>1</v>
      </c>
      <c r="F41" s="34"/>
      <c r="G41" s="35">
        <f t="shared" si="1"/>
        <v>0</v>
      </c>
      <c r="H41" s="2"/>
      <c r="I41" s="2"/>
    </row>
    <row r="42" spans="2:20" ht="13.9" customHeight="1" x14ac:dyDescent="0.2">
      <c r="B42" s="48"/>
      <c r="C42" s="49"/>
      <c r="D42" s="77" t="s">
        <v>52</v>
      </c>
      <c r="E42" s="78"/>
      <c r="F42" s="78"/>
      <c r="G42" s="50">
        <f>SUM(G10:G41)</f>
        <v>0</v>
      </c>
      <c r="H42" s="2"/>
      <c r="I42" s="2"/>
    </row>
    <row r="43" spans="2:20" ht="13.9" customHeight="1" x14ac:dyDescent="0.2">
      <c r="B43" s="48"/>
      <c r="C43" s="49"/>
      <c r="D43" s="79" t="s">
        <v>53</v>
      </c>
      <c r="E43" s="80"/>
      <c r="F43" s="80"/>
      <c r="G43" s="51">
        <f>G42*0.23</f>
        <v>0</v>
      </c>
      <c r="H43" s="2"/>
      <c r="I43" s="2"/>
      <c r="P43" s="52">
        <f>N42-N43</f>
        <v>0</v>
      </c>
      <c r="R43" s="52">
        <f>ROUND(P43/1.23,2)</f>
        <v>0</v>
      </c>
      <c r="T43" s="52">
        <f>G42-R43</f>
        <v>0</v>
      </c>
    </row>
    <row r="44" spans="2:20" ht="15" customHeight="1" thickBot="1" x14ac:dyDescent="0.25">
      <c r="B44" s="48"/>
      <c r="C44" s="49"/>
      <c r="D44" s="81" t="s">
        <v>54</v>
      </c>
      <c r="E44" s="82"/>
      <c r="F44" s="82"/>
      <c r="G44" s="53">
        <f>SUM(G42:G43)</f>
        <v>0</v>
      </c>
      <c r="H44" s="2"/>
      <c r="I44" s="2"/>
    </row>
    <row r="45" spans="2:20" ht="16.5" x14ac:dyDescent="0.2">
      <c r="B45" s="5"/>
      <c r="C45" s="68" t="s">
        <v>55</v>
      </c>
      <c r="D45" s="68"/>
      <c r="E45" s="68"/>
      <c r="F45" s="68"/>
      <c r="G45" s="68"/>
      <c r="H45" s="68"/>
      <c r="I45" s="68"/>
      <c r="J45" s="68"/>
      <c r="K45" s="68"/>
      <c r="L45" s="54"/>
      <c r="M45" s="54"/>
      <c r="N45" s="52"/>
    </row>
    <row r="46" spans="2:20" ht="16.5" x14ac:dyDescent="0.2">
      <c r="B46" s="5"/>
      <c r="C46" s="54"/>
      <c r="D46" s="54"/>
      <c r="E46" s="54"/>
      <c r="F46" s="54"/>
      <c r="G46" s="54"/>
      <c r="H46" s="54"/>
      <c r="I46" s="54"/>
      <c r="J46" s="54"/>
      <c r="K46" s="55"/>
    </row>
    <row r="47" spans="2:20" ht="16.5" x14ac:dyDescent="0.3">
      <c r="B47" s="5"/>
      <c r="C47" s="56" t="s">
        <v>56</v>
      </c>
      <c r="D47" s="6"/>
      <c r="E47" s="2"/>
      <c r="F47" s="2"/>
      <c r="G47" s="2"/>
      <c r="H47" s="2"/>
      <c r="I47" s="2"/>
      <c r="J47" s="2"/>
      <c r="K47" s="2"/>
    </row>
    <row r="48" spans="2:20" ht="30.6" customHeight="1" x14ac:dyDescent="0.2">
      <c r="B48" s="5"/>
      <c r="C48" s="69" t="s">
        <v>57</v>
      </c>
      <c r="D48" s="69"/>
      <c r="E48" s="69"/>
      <c r="F48" s="69"/>
      <c r="G48" s="69"/>
      <c r="H48" s="69"/>
      <c r="I48" s="57"/>
      <c r="J48" s="57"/>
      <c r="K48" s="57"/>
    </row>
    <row r="49" spans="3:13" ht="16.5" x14ac:dyDescent="0.2">
      <c r="C49" s="70" t="s">
        <v>58</v>
      </c>
      <c r="D49" s="70"/>
      <c r="E49" s="70"/>
      <c r="F49" s="70"/>
      <c r="G49" s="70"/>
      <c r="H49" s="70"/>
      <c r="I49" s="70"/>
      <c r="J49" s="70"/>
      <c r="K49" s="70"/>
    </row>
    <row r="50" spans="3:13" ht="12.75" x14ac:dyDescent="0.2">
      <c r="C50" s="58"/>
      <c r="D50" s="6"/>
      <c r="E50" s="2"/>
      <c r="F50" s="2"/>
      <c r="G50" s="2"/>
      <c r="H50" s="2"/>
      <c r="I50" s="2"/>
      <c r="J50" s="2"/>
      <c r="K50" s="2"/>
      <c r="L50" s="2"/>
      <c r="M50" s="2"/>
    </row>
    <row r="51" spans="3:13" ht="33.75" x14ac:dyDescent="0.2">
      <c r="C51" s="59" t="s">
        <v>59</v>
      </c>
    </row>
    <row r="52" spans="3:13" ht="22.5" x14ac:dyDescent="0.2">
      <c r="C52" s="2" t="s">
        <v>60</v>
      </c>
    </row>
    <row r="53" spans="3:13" ht="67.5" x14ac:dyDescent="0.2">
      <c r="C53" s="61" t="s">
        <v>61</v>
      </c>
    </row>
    <row r="55" spans="3:13" ht="33.75" x14ac:dyDescent="0.2">
      <c r="C55" s="2" t="s">
        <v>62</v>
      </c>
    </row>
    <row r="57" spans="3:13" ht="20.45" customHeight="1" x14ac:dyDescent="0.2">
      <c r="C57" s="71" t="s">
        <v>63</v>
      </c>
      <c r="D57" s="71"/>
      <c r="E57" s="71"/>
      <c r="F57" s="71"/>
    </row>
    <row r="58" spans="3:13" x14ac:dyDescent="0.2">
      <c r="C58" s="2"/>
      <c r="D58" s="62"/>
      <c r="E58" s="62"/>
      <c r="F58" s="62"/>
    </row>
    <row r="59" spans="3:13" ht="12.75" x14ac:dyDescent="0.2">
      <c r="C59" s="63" t="s">
        <v>64</v>
      </c>
      <c r="D59" s="72"/>
      <c r="E59" s="72"/>
      <c r="F59" s="64"/>
    </row>
    <row r="60" spans="3:13" ht="12.75" x14ac:dyDescent="0.2">
      <c r="C60" s="65" t="s">
        <v>65</v>
      </c>
      <c r="D60" s="73"/>
      <c r="E60" s="73"/>
      <c r="F60" s="64" t="s">
        <v>66</v>
      </c>
    </row>
    <row r="61" spans="3:13" ht="12.75" x14ac:dyDescent="0.2">
      <c r="C61" s="65" t="s">
        <v>67</v>
      </c>
      <c r="D61" s="66"/>
      <c r="E61" s="66"/>
      <c r="F61" s="64" t="s">
        <v>66</v>
      </c>
    </row>
    <row r="62" spans="3:13" ht="12.75" x14ac:dyDescent="0.2">
      <c r="C62" s="63" t="s">
        <v>68</v>
      </c>
      <c r="D62" s="66"/>
      <c r="E62" s="66"/>
      <c r="F62" s="64" t="s">
        <v>66</v>
      </c>
    </row>
    <row r="65" spans="3:6" ht="74.45" customHeight="1" x14ac:dyDescent="0.2">
      <c r="C65" s="67" t="s">
        <v>69</v>
      </c>
      <c r="D65" s="67"/>
      <c r="E65" s="67"/>
      <c r="F65" s="67"/>
    </row>
    <row r="66" spans="3:6" ht="12.75" x14ac:dyDescent="0.2">
      <c r="C66" s="67" t="s">
        <v>70</v>
      </c>
      <c r="D66" s="67"/>
      <c r="E66" s="67"/>
      <c r="F66" s="67"/>
    </row>
  </sheetData>
  <mergeCells count="16">
    <mergeCell ref="D44:F44"/>
    <mergeCell ref="B4:D4"/>
    <mergeCell ref="B5:D5"/>
    <mergeCell ref="B6:D6"/>
    <mergeCell ref="D42:F42"/>
    <mergeCell ref="D43:F43"/>
    <mergeCell ref="D61:E61"/>
    <mergeCell ref="D62:E62"/>
    <mergeCell ref="C65:F65"/>
    <mergeCell ref="C66:F66"/>
    <mergeCell ref="C45:K45"/>
    <mergeCell ref="C48:H48"/>
    <mergeCell ref="C49:K49"/>
    <mergeCell ref="C57:F57"/>
    <mergeCell ref="D59:E59"/>
    <mergeCell ref="D60:E60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GTSserwis baza 100%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2021-07-30T06:49:13Z</dcterms:created>
  <dcterms:modified xsi:type="dcterms:W3CDTF">2021-09-03T12:33:34Z</dcterms:modified>
</cp:coreProperties>
</file>