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UMIŃSKIEGO" sheetId="4" r:id="rId1"/>
    <sheet name="Arkusz2" sheetId="2" r:id="rId2"/>
    <sheet name="Arkusz3" sheetId="3" r:id="rId3"/>
  </sheets>
  <definedNames>
    <definedName name="_xlnm.Print_Titles" localSheetId="0">UMIŃSKIEGO!$1:$5</definedName>
  </definedNames>
  <calcPr calcId="162913"/>
</workbook>
</file>

<file path=xl/calcChain.xml><?xml version="1.0" encoding="utf-8"?>
<calcChain xmlns="http://schemas.openxmlformats.org/spreadsheetml/2006/main">
  <c r="F51" i="4" l="1"/>
  <c r="F50" i="4"/>
  <c r="F48" i="4"/>
  <c r="F47" i="4"/>
  <c r="F45" i="4"/>
  <c r="F44" i="4"/>
  <c r="F42" i="4"/>
  <c r="F41" i="4"/>
  <c r="F40" i="4"/>
  <c r="F36" i="4"/>
  <c r="F35" i="4"/>
  <c r="F34" i="4"/>
  <c r="F20" i="4"/>
  <c r="F19" i="4"/>
  <c r="F18" i="4"/>
  <c r="F13" i="4"/>
  <c r="F12" i="4"/>
  <c r="F11" i="4"/>
  <c r="F39" i="4"/>
  <c r="F38" i="4"/>
  <c r="F33" i="4"/>
  <c r="F32" i="4"/>
  <c r="F31" i="4"/>
  <c r="F30" i="4"/>
  <c r="F29" i="4"/>
  <c r="F28" i="4"/>
  <c r="F27" i="4"/>
  <c r="F26" i="4"/>
  <c r="F25" i="4"/>
  <c r="F24" i="4"/>
  <c r="F23" i="4"/>
  <c r="F22" i="4"/>
  <c r="F17" i="4"/>
  <c r="F16" i="4"/>
  <c r="F15" i="4"/>
  <c r="F10" i="4"/>
  <c r="F9" i="4"/>
  <c r="F8" i="4"/>
  <c r="F7" i="4"/>
</calcChain>
</file>

<file path=xl/sharedStrings.xml><?xml version="1.0" encoding="utf-8"?>
<sst xmlns="http://schemas.openxmlformats.org/spreadsheetml/2006/main" count="73" uniqueCount="49">
  <si>
    <t>m3</t>
  </si>
  <si>
    <t>Lp.</t>
  </si>
  <si>
    <t>Zakres prac</t>
  </si>
  <si>
    <t>Jednostka miary</t>
  </si>
  <si>
    <t>Przedmiar</t>
  </si>
  <si>
    <t>Cena jednostkowa</t>
  </si>
  <si>
    <t>Suma netto</t>
  </si>
  <si>
    <t>Prace przygotowawcze</t>
  </si>
  <si>
    <t>m2</t>
  </si>
  <si>
    <t>szt.</t>
  </si>
  <si>
    <t>23 % VAT</t>
  </si>
  <si>
    <t>Suma brutto</t>
  </si>
  <si>
    <t>mb</t>
  </si>
  <si>
    <t>Mała architektura</t>
  </si>
  <si>
    <t>Zieleń</t>
  </si>
  <si>
    <t>Zakup i rozścieleni mulczu- zrębki drzewne (z drzew liściastych, frakcja 20-40 mm, bez zanieczyszczeń) - warstwa 5 cm</t>
  </si>
  <si>
    <t>8% VAT</t>
  </si>
  <si>
    <t xml:space="preserve">Pielęgnacja posadzonych krzewów i pozostałych roślin wyszczególnionych w kosztorysie  (pielenie, nawożenie, podlewanie, przycinanie przekwitłych roślin, zabiegi ochrony roślin, cięcia pielęgnacyjne), cała powierzchnia mulczowana terenów zieleni do odchwaszczania </t>
  </si>
  <si>
    <t>8%VAT</t>
  </si>
  <si>
    <t xml:space="preserve">szt. </t>
  </si>
  <si>
    <t>• Zakup i sadzenie Euonymus fortunei ‘Coloratus’ /  ‘trzmielina Fortune’a ‘Coloratus’  pojemnik C1; długość pędów min. 15 cm; 3 -4 pędy szkieletowe, bez zaprawy dołów</t>
  </si>
  <si>
    <t>Zakup i montaż ogrodzenia z drewnianych palików wysokości 50 cm ponad gruntem, średnicy 8 cm, w kolorze naturalnym, impregnowane ciśnieniowo, toczone, wbite w grunt na głębokość 30 cm, zlokalizowane zgodnie z rysunkiem projektowym, lina elastyczna na dwóch wysokościach przeciągnięta przez paliki</t>
  </si>
  <si>
    <t>Zakup i montaż maty słomiano-foliowej - słoma żytnia, czesana odpowiednio wysokiej odmiany, pozbawiona resztek chwastów, traw i kłosów, mata zszyta z folią PCV – szwy poprzeczne wykonane ze sznurka poliuretanowego w kolorze słomkowym co 10 - 12cm, wysokość maty 60cm, grubość maty słomianej 1,5 - 2cm wraz z zakupem półkołków zaimpregnowanych (wysokości 1 m, średnica 7 cm) oraz śrub do skręcenia z matą, półkołki wbite w ziemię na głębokość 0,4 m</t>
  </si>
  <si>
    <t>Pielęgnacja drzew (podlewanie, nawożenie, przycinanie według potrzeb, pielenie misy wokół drzewa, zabiegi ochrony roślin, poprawa palikowania i wiązań i in.)</t>
  </si>
  <si>
    <t>Usunięcie słupków metalowych wraz z fundamentem betonowym, oczyszczenie z fundamentu i zawiezienie na magazyn ZDM</t>
  </si>
  <si>
    <t>Usunięcie osłon u- kształtnych wraz z zawiezieniem ich na magazyn ZDM (oczyszczenie z fundamentu betonowego)</t>
  </si>
  <si>
    <t>Zakup i montaż słupka wolnostojącego, stal ocynkowana  na fundamencie punktowym 20x20x30 cm (rura o średnicy 8 cm, o łącznej długości 110 cm z daszkiem/zatyczką) w kolorze 7043 RAL, wraz z zamocowaniem taśmy odblaskowej w kolorze białym, dodatkowych elementów, wysokośc słupka nad ziemią - 80 cm (ostateczna ilość słupków zostanie wskazana przez Zamawiającego w terenie - ilość sztuk powykonawczo)</t>
  </si>
  <si>
    <t>Montaż słupka metalowego wolnostojącego (bez zakupu, materiał wbudowany w ramach SPP do ponownego zamontowania według wskazań Zamawiającego), wraz z wykonaniem nowego fundamentu puntkowego 20x20x30 cm po oczyszczeniu z fundamentu starego</t>
  </si>
  <si>
    <t>Zakup i sadzenie roślin - materiał roślinny o parametrach nie gorszych niż - róża 'Gebruder Grimm', róża z gołym korzeniem wysokość min. 30 cm, 3- 4 pędy szkieletowe, rozstawa 45x45cm; 5 szt. /m2, bez zaprawy dołów, materiał klasy I</t>
  </si>
  <si>
    <r>
      <rPr>
        <sz val="11"/>
        <color theme="1"/>
        <rFont val="Calibri"/>
        <family val="2"/>
        <charset val="238"/>
        <scheme val="minor"/>
      </rPr>
      <t xml:space="preserve">Zakup i sadzenie lilaka Meyera 'Palibin', bez zaprawy dołów, materiał klasy I, kontenerowy, </t>
    </r>
    <r>
      <rPr>
        <sz val="11"/>
        <rFont val="Calibri"/>
        <family val="2"/>
        <charset val="238"/>
        <scheme val="minor"/>
      </rPr>
      <t xml:space="preserve">min. 6-9 pędów szkieletowych, silnie rozkrzewiony, pojemnik C5 </t>
    </r>
  </si>
  <si>
    <t>• Zakup i sadzenie irga 'Ursynów', pojemnik C2; wysokość min. 30 cm; 4- 5 pędów szkieletowych, bez zaprawy dołów/ w uzgodnieniu z Zamawiającym</t>
  </si>
  <si>
    <t xml:space="preserve">• Zakup i sadzenie irga 'Parkteppich' lub irga błyszcząca pojemnik C2; wysokość min. 30 cm; 4- 5 pędów szkieletowych, bez zaprawy dołów /w uzgodnieniu z Zamawiającym
</t>
  </si>
  <si>
    <t>• Zakup i sadzenie bylin np. Bergenia 'Winterglow'
o pojemnik C1,5; bylina dobrze ukorzeniona, wypełniająca pojemnik, bez zaprawy dołów</t>
  </si>
  <si>
    <r>
      <t xml:space="preserve">• Zakup i sadzenie drzew </t>
    </r>
    <r>
      <rPr>
        <i/>
        <sz val="11"/>
        <color theme="1"/>
        <rFont val="Calibri"/>
        <family val="2"/>
        <charset val="238"/>
        <scheme val="minor"/>
      </rPr>
      <t>Platanus orientalis '</t>
    </r>
    <r>
      <rPr>
        <sz val="11"/>
        <color theme="1"/>
        <rFont val="Calibri"/>
        <family val="2"/>
        <charset val="238"/>
        <scheme val="minor"/>
      </rPr>
      <t>Minaret' o obwodzie 14-16 cm, korona uformowana na wysokości nie mniejszej niż 220-250 cm, 9-11 pędów szkieletowych, 3x szkółkowane, wraz z zaprawą dołów 1,5 x 1,5 x 0,7 m (drzewo z zabezpieczoną bryłą korzeniową, materiał klasy I), wraz z wykonaniem opalikowania (3 paliki+rygle+wiązania), uformowaniem misy średnicy 1,5m i wyłożeniem warstwą mulczu miąższości 5 cm; w ramach gwarancji na materiał szkółkarski, materiał roślinny musi w pełni przezimować min. 2 zimy; należy wykonać przekopy próbne pod kątem kolizji ewentualnych kolizji z sieciami podziemnymi</t>
    </r>
  </si>
  <si>
    <t xml:space="preserve">Przesadzanie drzew o obwodzie do 30 cm mierzonego na wysokości 130 cm, wraz z zabezpieczeniem ich na czas transportu wraz z transportem na nową lokalizację i wykonaniem zaprawy ziemią urodzajną na 1,5 x 1,5 x 0,7 m, zgodnie ze wskazaniami Zamawiającego </t>
  </si>
  <si>
    <t>Zakup i rozplantowanie ziemi urodzajnej w nowo projektowanych pasach zieleni - warstwa miąższości 40 cm + wliczone 10% na zagęszczenie (parametry ziemi urodzajnej zgodnie z dokumentacją projektową), przed wbudowaniem ziemi konieczne jest przekazanie min. 1 kg próbki Zamawiającemu; należy bardziej dogęścić ziemię wzdłuż krawężnika drogowego ze względu na poruszanie się pasem wolnym od roślin, o szerokości 50 cm</t>
  </si>
  <si>
    <t>Pielęgnacja gwarancyjna zieleni (2 lata)</t>
  </si>
  <si>
    <r>
      <t xml:space="preserve">• Zakup i sadzenie drzew </t>
    </r>
    <r>
      <rPr>
        <i/>
        <sz val="11"/>
        <color theme="1"/>
        <rFont val="Calibri"/>
        <family val="2"/>
        <charset val="238"/>
        <scheme val="minor"/>
      </rPr>
      <t>Acer campestre 'Elsrijk'</t>
    </r>
    <r>
      <rPr>
        <sz val="11"/>
        <color theme="1"/>
        <rFont val="Calibri"/>
        <family val="2"/>
        <charset val="238"/>
        <scheme val="minor"/>
      </rPr>
      <t xml:space="preserve"> o obwodzie 16-18 cm, korona uformowana na wysokości nie mniejszej niż 220-250 cm, 9-11 pędów szkieletowych, 3x szkółkowane, wraz z zaprawą dołów 1,5 x 1,5 x 0,7 m (drzewo z zabezpieczoną bryłą korzeniową, materiał klasy I), wraz z wykonaniem opalikowania (3 paliki+rygle+wiązania), uformowaniem misy średnicy 1,5m i wyłożeniem warstwą mulczu miąższości 5 cm; w ramach gwarancji na materiał szkółkarski, materiał roślinny musi w pełni przezimować min. 2 zimy; należy wykonać przekopy próbne pod kątem kolizji ewentualnych kolizji z sieciami podziemnymi</t>
    </r>
  </si>
  <si>
    <t xml:space="preserve">Odtworzenie trawników - wysiew nasion traw na wcześniej przygotowanym gruncie </t>
  </si>
  <si>
    <t>Suma netto pielęgnacja gwarancyjna na 2022-2023 r.</t>
  </si>
  <si>
    <t>Suma brutto pielęgnacja gwarancyjna na 2022 r. -2023 r.</t>
  </si>
  <si>
    <t>Suma netto rewaloryzacja na 2021 r.</t>
  </si>
  <si>
    <t xml:space="preserve">Suma brutto rewaloryzacja na 2021 r. </t>
  </si>
  <si>
    <t>Załącznik nr 3A do SWZ</t>
  </si>
  <si>
    <t xml:space="preserve">Rewaloryzacja zieleni w pasie drogowym ul. Umińskiego na odcinku od ul. Roboczej do ul. Garczyńskiego w Poznaniu (obustronnie) wraz z 2- letnią pielegnacją gwarancyjną założonej zieleni </t>
  </si>
  <si>
    <t xml:space="preserve">Usunięcie zdegradowanej ziemi z terenu, który uprzednio został odbrukowany (zdegradowana ziemia, pozostałości gruzu, kamienie, żwir, żużel, cement, karpiny), głębokość zgodnie ze wskazaniami Zamawiającego; wywiezienie i zagospodarowanie materiału we własnym zakresie </t>
  </si>
  <si>
    <t>Załącznik nr 3A do SWZ. Przedmiar robót_oferta</t>
  </si>
  <si>
    <t>Suma netto całość na 2021 - 2023 r. (rewaloryzacja wraz z pielęgnacją gwarancyjną)</t>
  </si>
  <si>
    <t>Suma brutto całość na 2021 - 2023 r. (rewaloryzacja wraz z pielęgnacją gwarancyjną)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</si>
</sst>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44" fontId="0" fillId="0" borderId="0" xfId="0" applyNumberFormat="1"/>
    <xf numFmtId="4" fontId="2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8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8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 vertical="center"/>
    </xf>
    <xf numFmtId="44" fontId="3" fillId="11" borderId="1" xfId="1" applyFont="1" applyFill="1" applyBorder="1" applyAlignment="1">
      <alignment horizontal="center" vertical="center"/>
    </xf>
    <xf numFmtId="44" fontId="3" fillId="12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5" borderId="2" xfId="0" applyFont="1" applyFill="1" applyBorder="1" applyAlignment="1">
      <alignment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12" borderId="2" xfId="0" applyFont="1" applyFill="1" applyBorder="1" applyAlignment="1"/>
    <xf numFmtId="0" fontId="3" fillId="12" borderId="3" xfId="0" applyFont="1" applyFill="1" applyBorder="1" applyAlignment="1"/>
    <xf numFmtId="0" fontId="3" fillId="12" borderId="4" xfId="0" applyFont="1" applyFill="1" applyBorder="1" applyAlignment="1"/>
    <xf numFmtId="0" fontId="3" fillId="11" borderId="2" xfId="0" applyFont="1" applyFill="1" applyBorder="1" applyAlignment="1"/>
    <xf numFmtId="0" fontId="3" fillId="11" borderId="3" xfId="0" applyFont="1" applyFill="1" applyBorder="1" applyAlignment="1"/>
    <xf numFmtId="0" fontId="3" fillId="11" borderId="4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4" xfId="0" applyFont="1" applyFill="1" applyBorder="1" applyAlignment="1"/>
    <xf numFmtId="4" fontId="10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F52" sqref="F52"/>
    </sheetView>
  </sheetViews>
  <sheetFormatPr defaultRowHeight="15" x14ac:dyDescent="0.25"/>
  <cols>
    <col min="1" max="1" width="6.5703125" customWidth="1"/>
    <col min="2" max="2" width="54.42578125" customWidth="1"/>
    <col min="3" max="3" width="12" customWidth="1"/>
    <col min="4" max="4" width="12.28515625" customWidth="1"/>
    <col min="5" max="5" width="19.7109375" customWidth="1"/>
    <col min="6" max="6" width="19.85546875" customWidth="1"/>
    <col min="7" max="7" width="34.42578125" customWidth="1"/>
  </cols>
  <sheetData>
    <row r="1" spans="1:8" x14ac:dyDescent="0.25">
      <c r="B1" t="s">
        <v>46</v>
      </c>
    </row>
    <row r="2" spans="1:8" ht="18.75" x14ac:dyDescent="0.3">
      <c r="A2" s="34" t="s">
        <v>43</v>
      </c>
      <c r="B2" s="35"/>
      <c r="C2" s="35"/>
      <c r="D2" s="35"/>
      <c r="E2" s="35"/>
      <c r="F2" s="36"/>
    </row>
    <row r="3" spans="1:8" ht="63" customHeight="1" x14ac:dyDescent="0.25">
      <c r="A3" s="37" t="s">
        <v>44</v>
      </c>
      <c r="B3" s="38"/>
      <c r="C3" s="38"/>
      <c r="D3" s="38"/>
      <c r="E3" s="38"/>
      <c r="F3" s="39"/>
    </row>
    <row r="5" spans="1:8" ht="30" x14ac:dyDescent="0.25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  <c r="F5" s="4" t="s">
        <v>6</v>
      </c>
    </row>
    <row r="6" spans="1:8" ht="18.75" x14ac:dyDescent="0.25">
      <c r="A6" s="40" t="s">
        <v>7</v>
      </c>
      <c r="B6" s="41"/>
      <c r="C6" s="41"/>
      <c r="D6" s="41"/>
      <c r="E6" s="41"/>
      <c r="F6" s="42"/>
    </row>
    <row r="7" spans="1:8" ht="109.5" customHeight="1" x14ac:dyDescent="0.25">
      <c r="A7" s="1">
        <v>1</v>
      </c>
      <c r="B7" s="10" t="s">
        <v>45</v>
      </c>
      <c r="C7" s="2" t="s">
        <v>0</v>
      </c>
      <c r="D7" s="17">
        <v>182.65</v>
      </c>
      <c r="E7" s="3"/>
      <c r="F7" s="74">
        <f t="shared" ref="F7:F10" si="0">ROUND(D7*E7,2)</f>
        <v>0</v>
      </c>
      <c r="G7" s="22"/>
      <c r="H7" s="20"/>
    </row>
    <row r="8" spans="1:8" ht="55.5" customHeight="1" x14ac:dyDescent="0.25">
      <c r="A8" s="1">
        <v>2</v>
      </c>
      <c r="B8" s="10" t="s">
        <v>24</v>
      </c>
      <c r="C8" s="9" t="s">
        <v>9</v>
      </c>
      <c r="D8" s="17">
        <v>5</v>
      </c>
      <c r="E8" s="3"/>
      <c r="F8" s="74">
        <f t="shared" si="0"/>
        <v>0</v>
      </c>
      <c r="G8" s="19"/>
    </row>
    <row r="9" spans="1:8" ht="90" customHeight="1" x14ac:dyDescent="0.25">
      <c r="A9" s="1">
        <v>3</v>
      </c>
      <c r="B9" s="10" t="s">
        <v>34</v>
      </c>
      <c r="C9" s="9" t="s">
        <v>19</v>
      </c>
      <c r="D9" s="17">
        <v>10</v>
      </c>
      <c r="E9" s="3"/>
      <c r="F9" s="74">
        <f t="shared" si="0"/>
        <v>0</v>
      </c>
      <c r="G9" s="19"/>
    </row>
    <row r="10" spans="1:8" ht="63.75" customHeight="1" x14ac:dyDescent="0.25">
      <c r="A10" s="1">
        <v>4</v>
      </c>
      <c r="B10" s="21" t="s">
        <v>25</v>
      </c>
      <c r="C10" s="9" t="s">
        <v>9</v>
      </c>
      <c r="D10" s="17">
        <v>42</v>
      </c>
      <c r="E10" s="3"/>
      <c r="F10" s="74">
        <f t="shared" si="0"/>
        <v>0</v>
      </c>
      <c r="G10" s="19"/>
    </row>
    <row r="11" spans="1:8" ht="15.75" x14ac:dyDescent="0.25">
      <c r="A11" s="43" t="s">
        <v>6</v>
      </c>
      <c r="B11" s="44"/>
      <c r="C11" s="44"/>
      <c r="D11" s="44"/>
      <c r="E11" s="45"/>
      <c r="F11" s="26">
        <f>SUM(F7:F10)</f>
        <v>0</v>
      </c>
    </row>
    <row r="12" spans="1:8" ht="15.75" x14ac:dyDescent="0.25">
      <c r="A12" s="46" t="s">
        <v>10</v>
      </c>
      <c r="B12" s="47"/>
      <c r="C12" s="47"/>
      <c r="D12" s="47"/>
      <c r="E12" s="48"/>
      <c r="F12" s="27">
        <f>F11*0.23</f>
        <v>0</v>
      </c>
    </row>
    <row r="13" spans="1:8" ht="15.75" x14ac:dyDescent="0.25">
      <c r="A13" s="31" t="s">
        <v>11</v>
      </c>
      <c r="B13" s="32"/>
      <c r="C13" s="32"/>
      <c r="D13" s="32"/>
      <c r="E13" s="33"/>
      <c r="F13" s="26">
        <f>SUM(F11:F12)</f>
        <v>0</v>
      </c>
    </row>
    <row r="14" spans="1:8" ht="18.75" x14ac:dyDescent="0.25">
      <c r="A14" s="52" t="s">
        <v>13</v>
      </c>
      <c r="B14" s="53"/>
      <c r="C14" s="53"/>
      <c r="D14" s="53"/>
      <c r="E14" s="53"/>
      <c r="F14" s="54"/>
    </row>
    <row r="15" spans="1:8" ht="153" customHeight="1" x14ac:dyDescent="0.25">
      <c r="A15" s="1">
        <v>5</v>
      </c>
      <c r="B15" s="12" t="s">
        <v>22</v>
      </c>
      <c r="C15" s="9" t="s">
        <v>12</v>
      </c>
      <c r="D15" s="17">
        <v>865.5</v>
      </c>
      <c r="E15" s="6"/>
      <c r="F15" s="74">
        <f t="shared" ref="F15:F17" si="1">ROUND(D15*E15,2)</f>
        <v>0</v>
      </c>
    </row>
    <row r="16" spans="1:8" ht="89.25" customHeight="1" x14ac:dyDescent="0.25">
      <c r="A16" s="1">
        <v>6</v>
      </c>
      <c r="B16" s="12" t="s">
        <v>27</v>
      </c>
      <c r="C16" s="9" t="s">
        <v>9</v>
      </c>
      <c r="D16" s="17">
        <v>15</v>
      </c>
      <c r="E16" s="6"/>
      <c r="F16" s="74">
        <f t="shared" si="1"/>
        <v>0</v>
      </c>
    </row>
    <row r="17" spans="1:6" ht="134.25" customHeight="1" x14ac:dyDescent="0.25">
      <c r="A17" s="1">
        <v>7</v>
      </c>
      <c r="B17" s="11" t="s">
        <v>26</v>
      </c>
      <c r="C17" s="2" t="s">
        <v>9</v>
      </c>
      <c r="D17" s="17">
        <v>50</v>
      </c>
      <c r="E17" s="6"/>
      <c r="F17" s="74">
        <f t="shared" si="1"/>
        <v>0</v>
      </c>
    </row>
    <row r="18" spans="1:6" ht="15.75" x14ac:dyDescent="0.25">
      <c r="A18" s="46" t="s">
        <v>6</v>
      </c>
      <c r="B18" s="55"/>
      <c r="C18" s="55"/>
      <c r="D18" s="55"/>
      <c r="E18" s="56"/>
      <c r="F18" s="26">
        <f>SUM(F15:F17)</f>
        <v>0</v>
      </c>
    </row>
    <row r="19" spans="1:6" ht="15.75" x14ac:dyDescent="0.25">
      <c r="A19" s="46" t="s">
        <v>10</v>
      </c>
      <c r="B19" s="55"/>
      <c r="C19" s="55"/>
      <c r="D19" s="55"/>
      <c r="E19" s="56"/>
      <c r="F19" s="26">
        <f>F18*0.23</f>
        <v>0</v>
      </c>
    </row>
    <row r="20" spans="1:6" ht="15.75" x14ac:dyDescent="0.25">
      <c r="A20" s="46" t="s">
        <v>11</v>
      </c>
      <c r="B20" s="55"/>
      <c r="C20" s="55"/>
      <c r="D20" s="55"/>
      <c r="E20" s="56"/>
      <c r="F20" s="26">
        <f>SUM(F18:F19)</f>
        <v>0</v>
      </c>
    </row>
    <row r="21" spans="1:6" ht="18.75" x14ac:dyDescent="0.25">
      <c r="A21" s="52" t="s">
        <v>14</v>
      </c>
      <c r="B21" s="57"/>
      <c r="C21" s="57"/>
      <c r="D21" s="57"/>
      <c r="E21" s="57"/>
      <c r="F21" s="58"/>
    </row>
    <row r="22" spans="1:6" ht="138" customHeight="1" x14ac:dyDescent="0.25">
      <c r="A22" s="1">
        <v>8</v>
      </c>
      <c r="B22" s="10" t="s">
        <v>35</v>
      </c>
      <c r="C22" s="2" t="s">
        <v>0</v>
      </c>
      <c r="D22" s="17">
        <v>400</v>
      </c>
      <c r="E22" s="6"/>
      <c r="F22" s="74">
        <f t="shared" ref="F22:F33" si="2">ROUND(D22*E22,2)</f>
        <v>0</v>
      </c>
    </row>
    <row r="23" spans="1:6" ht="178.5" customHeight="1" x14ac:dyDescent="0.25">
      <c r="A23" s="1">
        <v>9</v>
      </c>
      <c r="B23" s="14" t="s">
        <v>37</v>
      </c>
      <c r="C23" s="9" t="s">
        <v>19</v>
      </c>
      <c r="D23" s="17">
        <v>13</v>
      </c>
      <c r="E23" s="6"/>
      <c r="F23" s="74">
        <f t="shared" si="2"/>
        <v>0</v>
      </c>
    </row>
    <row r="24" spans="1:6" ht="171" customHeight="1" x14ac:dyDescent="0.25">
      <c r="A24" s="1">
        <v>10</v>
      </c>
      <c r="B24" s="14" t="s">
        <v>33</v>
      </c>
      <c r="C24" s="9" t="s">
        <v>9</v>
      </c>
      <c r="D24" s="17">
        <v>24</v>
      </c>
      <c r="E24" s="6"/>
      <c r="F24" s="74">
        <f t="shared" si="2"/>
        <v>0</v>
      </c>
    </row>
    <row r="25" spans="1:6" ht="81.75" customHeight="1" x14ac:dyDescent="0.25">
      <c r="A25" s="1">
        <v>11</v>
      </c>
      <c r="B25" s="14" t="s">
        <v>28</v>
      </c>
      <c r="C25" s="9" t="s">
        <v>9</v>
      </c>
      <c r="D25" s="17">
        <v>341</v>
      </c>
      <c r="E25" s="6"/>
      <c r="F25" s="74">
        <f t="shared" si="2"/>
        <v>0</v>
      </c>
    </row>
    <row r="26" spans="1:6" ht="69.75" customHeight="1" x14ac:dyDescent="0.25">
      <c r="A26" s="1">
        <v>12</v>
      </c>
      <c r="B26" s="14" t="s">
        <v>20</v>
      </c>
      <c r="C26" s="7" t="s">
        <v>9</v>
      </c>
      <c r="D26" s="18">
        <v>242</v>
      </c>
      <c r="E26" s="6"/>
      <c r="F26" s="74">
        <f t="shared" si="2"/>
        <v>0</v>
      </c>
    </row>
    <row r="27" spans="1:6" ht="69.75" customHeight="1" x14ac:dyDescent="0.25">
      <c r="A27" s="1">
        <v>12</v>
      </c>
      <c r="B27" s="23" t="s">
        <v>29</v>
      </c>
      <c r="C27" s="7" t="s">
        <v>9</v>
      </c>
      <c r="D27" s="18">
        <v>348</v>
      </c>
      <c r="E27" s="6"/>
      <c r="F27" s="74">
        <f t="shared" si="2"/>
        <v>0</v>
      </c>
    </row>
    <row r="28" spans="1:6" ht="54" customHeight="1" x14ac:dyDescent="0.25">
      <c r="A28" s="1">
        <v>14</v>
      </c>
      <c r="B28" s="14" t="s">
        <v>30</v>
      </c>
      <c r="C28" s="7" t="s">
        <v>9</v>
      </c>
      <c r="D28" s="18">
        <v>112</v>
      </c>
      <c r="E28" s="6"/>
      <c r="F28" s="74">
        <f t="shared" si="2"/>
        <v>0</v>
      </c>
    </row>
    <row r="29" spans="1:6" ht="57.75" customHeight="1" x14ac:dyDescent="0.25">
      <c r="A29" s="1">
        <v>15</v>
      </c>
      <c r="B29" s="14" t="s">
        <v>31</v>
      </c>
      <c r="C29" s="7" t="s">
        <v>9</v>
      </c>
      <c r="D29" s="24">
        <v>141</v>
      </c>
      <c r="E29" s="6"/>
      <c r="F29" s="74">
        <f t="shared" si="2"/>
        <v>0</v>
      </c>
    </row>
    <row r="30" spans="1:6" ht="43.5" customHeight="1" x14ac:dyDescent="0.25">
      <c r="A30" s="1">
        <v>16</v>
      </c>
      <c r="B30" s="14" t="s">
        <v>38</v>
      </c>
      <c r="C30" s="7" t="s">
        <v>8</v>
      </c>
      <c r="D30" s="24">
        <v>100</v>
      </c>
      <c r="E30" s="6"/>
      <c r="F30" s="74">
        <f t="shared" si="2"/>
        <v>0</v>
      </c>
    </row>
    <row r="31" spans="1:6" ht="63.75" customHeight="1" x14ac:dyDescent="0.25">
      <c r="A31" s="1">
        <v>17</v>
      </c>
      <c r="B31" s="14" t="s">
        <v>32</v>
      </c>
      <c r="C31" s="7" t="s">
        <v>9</v>
      </c>
      <c r="D31" s="24">
        <v>20</v>
      </c>
      <c r="E31" s="6"/>
      <c r="F31" s="74">
        <f t="shared" si="2"/>
        <v>0</v>
      </c>
    </row>
    <row r="32" spans="1:6" ht="45" x14ac:dyDescent="0.25">
      <c r="A32" s="1">
        <v>18</v>
      </c>
      <c r="B32" s="15" t="s">
        <v>15</v>
      </c>
      <c r="C32" s="7" t="s">
        <v>8</v>
      </c>
      <c r="D32" s="24">
        <v>913</v>
      </c>
      <c r="E32" s="6"/>
      <c r="F32" s="74">
        <f t="shared" si="2"/>
        <v>0</v>
      </c>
    </row>
    <row r="33" spans="1:6" ht="104.25" customHeight="1" x14ac:dyDescent="0.25">
      <c r="A33" s="1">
        <v>19</v>
      </c>
      <c r="B33" s="13" t="s">
        <v>21</v>
      </c>
      <c r="C33" s="7" t="s">
        <v>9</v>
      </c>
      <c r="D33" s="24">
        <v>656</v>
      </c>
      <c r="E33" s="6"/>
      <c r="F33" s="74">
        <f t="shared" si="2"/>
        <v>0</v>
      </c>
    </row>
    <row r="34" spans="1:6" ht="15.75" x14ac:dyDescent="0.25">
      <c r="A34" s="43" t="s">
        <v>6</v>
      </c>
      <c r="B34" s="44"/>
      <c r="C34" s="44"/>
      <c r="D34" s="44"/>
      <c r="E34" s="45"/>
      <c r="F34" s="26">
        <f>SUM(F22:F33)</f>
        <v>0</v>
      </c>
    </row>
    <row r="35" spans="1:6" ht="15.75" x14ac:dyDescent="0.25">
      <c r="A35" s="59" t="s">
        <v>16</v>
      </c>
      <c r="B35" s="60"/>
      <c r="C35" s="60"/>
      <c r="D35" s="60"/>
      <c r="E35" s="61"/>
      <c r="F35" s="27">
        <f>F34*0.08</f>
        <v>0</v>
      </c>
    </row>
    <row r="36" spans="1:6" ht="15.75" x14ac:dyDescent="0.25">
      <c r="A36" s="31" t="s">
        <v>11</v>
      </c>
      <c r="B36" s="32"/>
      <c r="C36" s="32"/>
      <c r="D36" s="32"/>
      <c r="E36" s="33"/>
      <c r="F36" s="26">
        <f>SUM(F34:F35)</f>
        <v>0</v>
      </c>
    </row>
    <row r="37" spans="1:6" ht="15.75" x14ac:dyDescent="0.25">
      <c r="A37" s="49" t="s">
        <v>36</v>
      </c>
      <c r="B37" s="50"/>
      <c r="C37" s="50"/>
      <c r="D37" s="50"/>
      <c r="E37" s="50"/>
      <c r="F37" s="51"/>
    </row>
    <row r="38" spans="1:6" ht="99" customHeight="1" x14ac:dyDescent="0.25">
      <c r="A38" s="8">
        <v>20</v>
      </c>
      <c r="B38" s="11" t="s">
        <v>17</v>
      </c>
      <c r="C38" s="2" t="s">
        <v>8</v>
      </c>
      <c r="D38" s="25">
        <v>913</v>
      </c>
      <c r="E38" s="6"/>
      <c r="F38" s="74">
        <f t="shared" ref="F38:F39" si="3">ROUND(D38*E38,2)</f>
        <v>0</v>
      </c>
    </row>
    <row r="39" spans="1:6" ht="76.5" customHeight="1" x14ac:dyDescent="0.25">
      <c r="A39" s="8">
        <v>21</v>
      </c>
      <c r="B39" s="11" t="s">
        <v>23</v>
      </c>
      <c r="C39" s="9" t="s">
        <v>9</v>
      </c>
      <c r="D39" s="25">
        <v>57</v>
      </c>
      <c r="E39" s="6"/>
      <c r="F39" s="74">
        <f t="shared" si="3"/>
        <v>0</v>
      </c>
    </row>
    <row r="40" spans="1:6" ht="15.75" x14ac:dyDescent="0.25">
      <c r="A40" s="68" t="s">
        <v>6</v>
      </c>
      <c r="B40" s="69"/>
      <c r="C40" s="69"/>
      <c r="D40" s="69"/>
      <c r="E40" s="70"/>
      <c r="F40" s="26">
        <f>SUM(F38:F39)</f>
        <v>0</v>
      </c>
    </row>
    <row r="41" spans="1:6" ht="15.75" x14ac:dyDescent="0.25">
      <c r="A41" s="68" t="s">
        <v>18</v>
      </c>
      <c r="B41" s="69"/>
      <c r="C41" s="69"/>
      <c r="D41" s="69"/>
      <c r="E41" s="70"/>
      <c r="F41" s="27">
        <f>F40*0.08</f>
        <v>0</v>
      </c>
    </row>
    <row r="42" spans="1:6" ht="15.75" x14ac:dyDescent="0.25">
      <c r="A42" s="68" t="s">
        <v>11</v>
      </c>
      <c r="B42" s="69"/>
      <c r="C42" s="69"/>
      <c r="D42" s="69"/>
      <c r="E42" s="70"/>
      <c r="F42" s="27">
        <f>SUM(F40:F41)</f>
        <v>0</v>
      </c>
    </row>
    <row r="44" spans="1:6" ht="15.75" x14ac:dyDescent="0.25">
      <c r="A44" s="71" t="s">
        <v>41</v>
      </c>
      <c r="B44" s="72"/>
      <c r="C44" s="72"/>
      <c r="D44" s="72"/>
      <c r="E44" s="73"/>
      <c r="F44" s="28">
        <f>F11+F18+F34</f>
        <v>0</v>
      </c>
    </row>
    <row r="45" spans="1:6" ht="15.75" x14ac:dyDescent="0.25">
      <c r="A45" s="71" t="s">
        <v>42</v>
      </c>
      <c r="B45" s="72"/>
      <c r="C45" s="72"/>
      <c r="D45" s="72"/>
      <c r="E45" s="73"/>
      <c r="F45" s="28">
        <f>F13+F20+F36</f>
        <v>0</v>
      </c>
    </row>
    <row r="47" spans="1:6" ht="15.75" x14ac:dyDescent="0.25">
      <c r="A47" s="62" t="s">
        <v>39</v>
      </c>
      <c r="B47" s="63"/>
      <c r="C47" s="63"/>
      <c r="D47" s="63"/>
      <c r="E47" s="64"/>
      <c r="F47" s="30">
        <f>F40</f>
        <v>0</v>
      </c>
    </row>
    <row r="48" spans="1:6" ht="15.75" x14ac:dyDescent="0.25">
      <c r="A48" s="62" t="s">
        <v>40</v>
      </c>
      <c r="B48" s="63"/>
      <c r="C48" s="63"/>
      <c r="D48" s="63"/>
      <c r="E48" s="64"/>
      <c r="F48" s="30">
        <f>F42</f>
        <v>0</v>
      </c>
    </row>
    <row r="50" spans="1:6" ht="15.75" x14ac:dyDescent="0.25">
      <c r="A50" s="65" t="s">
        <v>47</v>
      </c>
      <c r="B50" s="66"/>
      <c r="C50" s="66"/>
      <c r="D50" s="66"/>
      <c r="E50" s="67"/>
      <c r="F50" s="29">
        <f>F44+F47</f>
        <v>0</v>
      </c>
    </row>
    <row r="51" spans="1:6" ht="15.75" x14ac:dyDescent="0.25">
      <c r="A51" s="65" t="s">
        <v>48</v>
      </c>
      <c r="B51" s="66"/>
      <c r="C51" s="66"/>
      <c r="D51" s="66"/>
      <c r="E51" s="67"/>
      <c r="F51" s="29">
        <f>F45+F48</f>
        <v>0</v>
      </c>
    </row>
    <row r="53" spans="1:6" x14ac:dyDescent="0.25">
      <c r="F53" s="16"/>
    </row>
  </sheetData>
  <mergeCells count="24">
    <mergeCell ref="A48:E48"/>
    <mergeCell ref="A50:E50"/>
    <mergeCell ref="A51:E51"/>
    <mergeCell ref="A40:E40"/>
    <mergeCell ref="A41:E41"/>
    <mergeCell ref="A42:E42"/>
    <mergeCell ref="A44:E44"/>
    <mergeCell ref="A45:E45"/>
    <mergeCell ref="A47:E47"/>
    <mergeCell ref="A37:F37"/>
    <mergeCell ref="A14:F14"/>
    <mergeCell ref="A18:E18"/>
    <mergeCell ref="A19:E19"/>
    <mergeCell ref="A20:E20"/>
    <mergeCell ref="A21:F21"/>
    <mergeCell ref="A34:E34"/>
    <mergeCell ref="A35:E35"/>
    <mergeCell ref="A36:E36"/>
    <mergeCell ref="A13:E13"/>
    <mergeCell ref="A2:F2"/>
    <mergeCell ref="A3:F3"/>
    <mergeCell ref="A6:F6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UMIŃSKIEGO</vt:lpstr>
      <vt:lpstr>Arkusz2</vt:lpstr>
      <vt:lpstr>Arkusz3</vt:lpstr>
      <vt:lpstr>UMIŃSKIEGO!Tytuły_wydruku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2021-07-15T10:06:01Z</dcterms:modified>
</cp:coreProperties>
</file>