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720" windowHeight="12645"/>
  </bookViews>
  <sheets>
    <sheet name="Zadanie 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58" i="2" l="1"/>
  <c r="F11" i="2" l="1"/>
  <c r="F13" i="2"/>
  <c r="F15" i="2"/>
  <c r="F17" i="2"/>
  <c r="F18" i="2"/>
  <c r="F19" i="2"/>
  <c r="F21" i="2"/>
  <c r="F23" i="2"/>
  <c r="F25" i="2"/>
  <c r="F26" i="2"/>
  <c r="F47" i="2"/>
  <c r="F48" i="2"/>
  <c r="F49" i="2"/>
  <c r="F50" i="2"/>
  <c r="F51" i="2"/>
  <c r="F52" i="2"/>
  <c r="F53" i="2"/>
  <c r="F54" i="2"/>
  <c r="F55" i="2"/>
  <c r="F56" i="2"/>
  <c r="F57" i="2"/>
  <c r="F59" i="2"/>
  <c r="F61" i="2"/>
  <c r="F63" i="2"/>
  <c r="F64" i="2"/>
  <c r="F65" i="2"/>
  <c r="F66" i="2"/>
  <c r="F27" i="2" l="1"/>
  <c r="F36" i="2" l="1"/>
  <c r="F28" i="2"/>
  <c r="F29" i="2" s="1"/>
  <c r="F37" i="2" s="1"/>
  <c r="D62" i="2" l="1"/>
  <c r="D60" i="2"/>
  <c r="D31" i="2"/>
  <c r="F31" i="2" l="1"/>
  <c r="F32" i="2" s="1"/>
  <c r="F60" i="2"/>
  <c r="F62" i="2"/>
  <c r="D71" i="2"/>
  <c r="F67" i="2" l="1"/>
  <c r="F39" i="2"/>
  <c r="F33" i="2"/>
  <c r="F34" i="2" s="1"/>
  <c r="F40" i="2" s="1"/>
  <c r="F71" i="2"/>
  <c r="F72" i="2" s="1"/>
  <c r="F73" i="2" l="1"/>
  <c r="F74" i="2" s="1"/>
  <c r="F80" i="2" s="1"/>
  <c r="F86" i="2" s="1"/>
  <c r="F79" i="2"/>
  <c r="F85" i="2" s="1"/>
  <c r="F68" i="2"/>
  <c r="F69" i="2" s="1"/>
  <c r="F77" i="2" s="1"/>
  <c r="F83" i="2" s="1"/>
  <c r="F76" i="2"/>
  <c r="F82" i="2" l="1"/>
  <c r="F88" i="2" s="1"/>
  <c r="F89" i="2"/>
</calcChain>
</file>

<file path=xl/sharedStrings.xml><?xml version="1.0" encoding="utf-8"?>
<sst xmlns="http://schemas.openxmlformats.org/spreadsheetml/2006/main" count="120" uniqueCount="78">
  <si>
    <t>Lp.</t>
  </si>
  <si>
    <t>Opis</t>
  </si>
  <si>
    <t>Jednostka</t>
  </si>
  <si>
    <t>Obmiar</t>
  </si>
  <si>
    <t>Wartość netto</t>
  </si>
  <si>
    <t>szt.</t>
  </si>
  <si>
    <t>m2</t>
  </si>
  <si>
    <t>mb</t>
  </si>
  <si>
    <t>Zakup i sadzenie jesionów pensylwańskich o obwodzie pnia 14-16 cm, materiał klasy I, z zabezpieczoną bryłą korzeniową (jutą i siatką drucianą), 3 razy szkółkowany, symetryczna korona, min. 10 pędów szkieletowych, wraz z zaprawą dołów o wymiarach 1,5x1x0,7m (ziemią urodzajną), wykonaniem opalikowania (3 paliki śr. 8 cm, 3 rygle i wiązania), założeniem plastikowej osłonki na pnie drzew, uformowaniem misy średnicy 1,5 m i wyłożeniem warstwą mulczu miąższości 5 cm</t>
  </si>
  <si>
    <t>Zakup i sadzenie magnolia japońska o obwodzie pnia 14-16 cm, materiał klasy I, z zabezpieczoną bryłą korzeniową (jutą i siatką drucianą), 3 razy szkółkowany, symetryczna korona, min. 10 pędów szkieletowych, wraz z zaprawą dołów o wymiarach 1,5x1x0,7m (ziemią urodzajną), wykonaniem opalikowania (3 paliki śr. 8 cm, 3 rygle i wiązania), założeniem plastikowej osłonki na pnie drzew, uformowaniem misy średnicy 1,5 m i wyłożeniem warstwą mulczu miąższości 5 cm</t>
  </si>
  <si>
    <t>Ręczne karczowanie karpiny o średnicy 31-65 cm i jej korzeni na głębokość 70 cm (przygotowanie terenu do sadzenia drzewa)</t>
  </si>
  <si>
    <t>m3</t>
  </si>
  <si>
    <t xml:space="preserve">Pielęgnacja drzew (podlewanie, odchwaszczanie, cięcie, nawożenie, ochrona roślin) </t>
  </si>
  <si>
    <t>Zieleń</t>
  </si>
  <si>
    <t>Zakup i sadzenie jarzębów mącznych o obwodzie pnia 14-16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</si>
  <si>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leszczyn tureckich o obwodzie pnia 14-16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</si>
  <si>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lipa drobnolistna 'Greenspire' o obwodzie pnia 14-16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</si>
  <si>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ambrowiec balsamiczny o obwodzie pnia 14-16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</si>
  <si>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dęba czerwonego o obwodzie pnia 14-16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</si>
  <si>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lip srebrzystych 'Varsaviensis' o obwodzie pnia 14-16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</si>
  <si>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>Zakup i sadzenie platana wschodniego o obwodzie pnia 14-16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</si>
  <si>
    <t xml:space="preserve">Usunięcie betonowych fundamentów po reklamach wraz z utylizacją </t>
  </si>
  <si>
    <t>Wycinka drzew wielopniowych o obwodach pni do 50 cm wraz z usunięciem karpin utylizacją; nr w tabeli inwentaryzacyjnej:  211</t>
  </si>
  <si>
    <t>Wycinka samosiewów wielopniowych wraz z usunięciem karpin i utylizacją;  nr w tabeli inwentaryzacyjnej: 200</t>
  </si>
  <si>
    <t>Wycinka samosiewów drzew o obwodach pni 10-30 cm wraz z usunięciem karpin i utylizacją; nr w tabeli inwentaryzacyjnej: 104, 106</t>
  </si>
  <si>
    <t>Wycinka samosiewów drzew o obwodach pni 15-40 cm wraz z usunięciem karpin i utylizacją; nr w tabeli inwentaryzacyjnej: 109, 112</t>
  </si>
  <si>
    <t>Wycinka młodych samosiewów drzew i krzewów wraz z usunięciem karpin i utylizacją; nr w tabeli inwentaryzacyjnej: 51, 52, 117 (fragment), 120, 122, 127, 128, 142, 150, 151, 158, 165, 166, 169, 183</t>
  </si>
  <si>
    <t>Wycinka pni drzew o obwodach do 20 cm wraz z usunięciem karpin i utylizacją; nr w tabeli inwentaryzacyjnej: 48, 55, 172, 185, 188, 192, 195, 197</t>
  </si>
  <si>
    <t>Wycinka pni drzew o obwodach 21-50 cm wraz z usunięciem karpin i utylizacją; nr w tabeli inwentaryzacyjnej: 49, 111, 173</t>
  </si>
  <si>
    <t>Wycinka pni drzew o obwodach 51-100 cm wraz z usunięciem karpin i utylizacją; nr w tabeli inwentaryzacyjnej:  105</t>
  </si>
  <si>
    <t>Cięcia sanitarne i korygujące koron drzew o obwodzie 88-141 cm, nr drzew w tabeli inwentaryzacyjnej: 80, 93, 94</t>
  </si>
  <si>
    <t>Silne cięcia odmładzające starszych grup krzewów wraz z utylizacją: nr  w tabeli inwentaryzacyjnej: 61, 63, 65, 100, 118</t>
  </si>
  <si>
    <t>Cięcie krzewów i drzew w celu odsłonięcia skrajni chodnika do wys. 2,2 m wraz z utylizacją: nr  w tabeli inwentaryzacyjnej: 36, 124, 202</t>
  </si>
  <si>
    <t>Podniesienie koron drzew do wys. 2,2 m wraz z utylizacją: nr drzew w tabeli inwentaryzacyjnej: 68, 76, 81, 89, 91, 92, 97</t>
  </si>
  <si>
    <t xml:space="preserve">suma netto </t>
  </si>
  <si>
    <t>Zakup i sadzenie dębów czerwonych o obwodzie pnia 12-14 cm, materiał klasy I, z zabezpieczoną bryłą korzeniową (jutą i siatką drucianą), 3 razy szkółkowane, symetryczna korona, min. 7 pędów szkieletowych, korona na wys. 2-2,2 m wraz z zaprawą dołów o wymiarach 1,5,x1,5x0,7m (ziemią urodzajną), wykonaniem opalikowania (3 paliki śr. 8 cm, 3 rygle i wiązania) i misy drzewa o średnicy 1,5 m</t>
  </si>
  <si>
    <t>Zakup i sadzenie lipy drobnolistnej 'Rancho' o obwodzie pnia 12-14 cm, materiał klasy I, z zabezpieczoną bryłą korzeniową (jutą i siatką drucianą), 3 razy szkółkowane, symetryczna korona, min. 8 pędów szkieletowych, korona na wys. 2-2,2 m wraz z zaprawą dołów o wymiarach 1,5,x1,5x0,7m (ziemią urodzajną), wykonaniem opalikowania (3 paliki śr. 8 cm, 3 rygle i wiązania) i misy drzewa o średnicy 1,5 m</t>
  </si>
  <si>
    <t>Zakup i sadzenie robinii białej o obwodzie pnia 10-12 cm, materiał klasy I, z zabezpieczoną bryłą korzeniową (jutą i siatką drucianą), 3 razy szkółkowane, symetryczna korona, min. 8 pędów szkieletowych, korona na wys. 2-2,2 m wraz z zaprawą dołów o wymiarach 1,5,x1,5x0,7m (ziemią urodzajną), wykonaniem opalikowania (3 paliki śr. 8 cm, 3 rygle i wiązania) i misy drzewa o średnicy 1,5 m</t>
  </si>
  <si>
    <t>Zakup i sadzenie sosny czarnej wysokość 60-80 cm, 3 razy szkółkowane, zabezpieczona bryła korzeniowa, prosty pień, korona nisko nad ziemią, symetryczna, równe odległości między okółkami pędów wraz z zaprawą dołów o wymiarach 1,5,x1,5x0,7m (ziemią urodzajną) i misy drzewa o średnicy 1,5 m</t>
  </si>
  <si>
    <t>Założenie trawników na 20 cm ziemi urodzajnej w miejscu po rozebranej nawierzchni asfaltowej</t>
  </si>
  <si>
    <t xml:space="preserve"> UL. JORDANA</t>
  </si>
  <si>
    <t>UL. MADALIŃSKIEGO</t>
  </si>
  <si>
    <t>UL. WIERZBIĘCICE</t>
  </si>
  <si>
    <t>UL. MARATOŃSKA</t>
  </si>
  <si>
    <t>UL. LESZCZYŃSKA</t>
  </si>
  <si>
    <t>UL. HETMAŃSKA PRZY FABRYCZNEJ</t>
  </si>
  <si>
    <t>UL. ROLNA/TRAUGUTTA</t>
  </si>
  <si>
    <t>UL. TOKARSKA</t>
  </si>
  <si>
    <t>Dwuletnia pielęgnacja gwarancyjna zieleni - 2020 i 2021</t>
  </si>
  <si>
    <t>VAT 8%</t>
  </si>
  <si>
    <t>suma brutto</t>
  </si>
  <si>
    <t>suma netto</t>
  </si>
  <si>
    <t xml:space="preserve">Pielęgnacja dwuletnia drzew w 2020 i 2021 r. (podlewanie, odchwaszczanie, cięcie, nawożenie, ochrona roślin) </t>
  </si>
  <si>
    <t>2A. WILDA</t>
  </si>
  <si>
    <t>HETMAŃSKA (odc. r. Starołęka - r. Żegrze)</t>
  </si>
  <si>
    <t xml:space="preserve">suma brutto </t>
  </si>
  <si>
    <t>Dwuletnia pielęgnacja zieleni 2020 i 2021</t>
  </si>
  <si>
    <t>suma netto 2A. WILDA _2019</t>
  </si>
  <si>
    <t>suma brutto 2A.WILDA_2019</t>
  </si>
  <si>
    <t>suma netto 2A. WILDA_ 2020 i 2021</t>
  </si>
  <si>
    <t>suma brutto 2A. WILDA_ 2020 i 2021</t>
  </si>
  <si>
    <t>Roboty przygotowawcze i zieleń</t>
  </si>
  <si>
    <t>cena jednostkowa netto</t>
  </si>
  <si>
    <t xml:space="preserve">Zadanie 2. WILDA i NOWE MIASTO </t>
  </si>
  <si>
    <t xml:space="preserve">SUMA NETTO ZADANIE 2. WILDA i NOWE MIASTO _2019 </t>
  </si>
  <si>
    <t>SUMA BRUTTO ZADANIE 2. WILDA i NOWE MIASTO _2019</t>
  </si>
  <si>
    <t>SUMA NETTO ZADANIE 2. WILDA i NOWE MIASTO _2020 i 2021</t>
  </si>
  <si>
    <t>SUMA BRUTTO ZADANIE 2. WILDA i NOWE MIASTO _2020 i 2021</t>
  </si>
  <si>
    <t>SUMA NETTO CAŁOŚĆ ZADANIE 2. WILDA i NOWE MIASTO __2019 + 2020 + 2021</t>
  </si>
  <si>
    <r>
      <t xml:space="preserve">SUMA BRUTTO CAŁOŚĆ ZADANIE 2. WILDA i NOWE MIASTO </t>
    </r>
    <r>
      <rPr>
        <b/>
        <sz val="11"/>
        <color theme="1"/>
        <rFont val="Calibri"/>
        <family val="2"/>
        <charset val="238"/>
        <scheme val="minor"/>
      </rPr>
      <t>__</t>
    </r>
    <r>
      <rPr>
        <b/>
        <sz val="12"/>
        <color theme="1"/>
        <rFont val="Calibri"/>
        <family val="2"/>
        <charset val="238"/>
        <scheme val="minor"/>
      </rPr>
      <t>2019 + 2020 + 2021</t>
    </r>
  </si>
  <si>
    <t>Zadanie 2B. NOWE MIASTO</t>
  </si>
  <si>
    <t>suma netto 2B. NOWE MIASTO_2019</t>
  </si>
  <si>
    <t>suma brutto 2B.NOWE MIASTO_2019</t>
  </si>
  <si>
    <t>suma netto 2B. NOWE MIASTO_ 2020 i 2021</t>
  </si>
  <si>
    <t>suma brutto 2B. NOWE MIASTO_ 2020 i 2021</t>
  </si>
  <si>
    <t>Zakup i sadzenie klona jawora o obwodzie pnia 12-14 cm, materiał klasy I, z zabezpieczoną bryłą korzeniową (jutą i siatką drucianą), 3 razy szkółkowane, symetryczna korona, min. 8 pędów szkieletowych, korona na wys. 2-2,2 m wraz z zaprawą dołów o wymiarach 1,5,x1,5x0,7m (ziemią urodzajną), wykonaniem opalikowania (3 paliki śr. 8 cm, 3 rygle i wiązania) i misy drzewa o średnicy 1,5 m</t>
  </si>
  <si>
    <t>Zakup i sadzenie klonów polnych / 'Elsrijk' / 'Elegant' o obwodzie pnia 12-14 cm, materiał klasy I, z zabezpieczoną bryłą korzeniową (jutą i siatką drucianą), 3 razy szkółkowane, symetryczna korona, min. 8 pędów szkieletowych, korona na wys. 2-2,2 m wraz z zaprawą dołów o wymiarach 1,5,x1,5x0,7m (ziemią urodzajną), wykonaniem opalikowania (3 paliki śr. 8 cm, 3 rygle i wiązania) i misy drzewa o średnicy 1,5 m</t>
  </si>
  <si>
    <t>Zakup i sadzenie klonów polnych / 'Elsrijk' / 'Elegant'  o obwodzie pnia 14-16 cm, materiał klasy I, z zabezpieczoną bryłą korzeniową (jutą i siatką drucianą), 3 razy szkółkowany, symetryczna korona, min. 10 pędów szkieletowych, wraz z zaprawą dołów o wymiarach 1,5x1,5x0,7m (ziemią urodzajną), wykonaniem opalikowania (3 paliki śr. 8 cm, 3 rygle i wiązania), założeniem plastikowej osłonki na pnie drzew, uformowaniem misy średnicy 1,5 m i wyłożeniem warstwą mulczu miąższości 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</si>
</sst>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3">
    <xf numFmtId="0" fontId="0" fillId="0" borderId="0" xfId="0"/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4" fontId="11" fillId="4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/>
    <xf numFmtId="4" fontId="1" fillId="0" borderId="9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/>
    </xf>
    <xf numFmtId="4" fontId="11" fillId="0" borderId="9" xfId="0" applyNumberFormat="1" applyFont="1" applyFill="1" applyBorder="1" applyAlignment="1">
      <alignment horizontal="center" vertical="center"/>
    </xf>
    <xf numFmtId="4" fontId="11" fillId="8" borderId="1" xfId="0" applyNumberFormat="1" applyFont="1" applyFill="1" applyBorder="1" applyAlignment="1">
      <alignment horizontal="center" vertical="center"/>
    </xf>
    <xf numFmtId="4" fontId="11" fillId="8" borderId="4" xfId="1" applyNumberFormat="1" applyFont="1" applyFill="1" applyBorder="1" applyAlignment="1">
      <alignment horizontal="center" vertical="center"/>
    </xf>
    <xf numFmtId="4" fontId="11" fillId="8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0" fontId="0" fillId="0" borderId="0" xfId="0" applyBorder="1"/>
    <xf numFmtId="4" fontId="3" fillId="0" borderId="0" xfId="1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right"/>
    </xf>
    <xf numFmtId="43" fontId="15" fillId="7" borderId="1" xfId="2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4" fontId="12" fillId="10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6" fillId="10" borderId="8" xfId="0" applyNumberFormat="1" applyFont="1" applyFill="1" applyBorder="1" applyAlignment="1">
      <alignment horizontal="left"/>
    </xf>
    <xf numFmtId="4" fontId="16" fillId="10" borderId="2" xfId="0" applyNumberFormat="1" applyFont="1" applyFill="1" applyBorder="1" applyAlignment="1">
      <alignment horizontal="left"/>
    </xf>
    <xf numFmtId="4" fontId="16" fillId="10" borderId="5" xfId="0" applyNumberFormat="1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1" fillId="8" borderId="6" xfId="0" applyFont="1" applyFill="1" applyBorder="1" applyAlignment="1">
      <alignment horizontal="left" vertical="top"/>
    </xf>
    <xf numFmtId="0" fontId="11" fillId="8" borderId="7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/>
    </xf>
    <xf numFmtId="4" fontId="16" fillId="0" borderId="8" xfId="0" applyNumberFormat="1" applyFont="1" applyFill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1" fillId="8" borderId="3" xfId="0" applyFont="1" applyFill="1" applyBorder="1" applyAlignment="1">
      <alignment horizontal="left" vertical="top"/>
    </xf>
    <xf numFmtId="0" fontId="11" fillId="8" borderId="2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left" vertical="center"/>
    </xf>
    <xf numFmtId="0" fontId="0" fillId="8" borderId="2" xfId="0" applyFill="1" applyBorder="1" applyAlignment="1">
      <alignment horizontal="left"/>
    </xf>
    <xf numFmtId="0" fontId="11" fillId="4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left" vertical="top"/>
    </xf>
    <xf numFmtId="0" fontId="11" fillId="8" borderId="5" xfId="0" applyFont="1" applyFill="1" applyBorder="1" applyAlignment="1">
      <alignment horizontal="left" vertical="top"/>
    </xf>
    <xf numFmtId="43" fontId="15" fillId="7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right" vertical="top"/>
    </xf>
    <xf numFmtId="4" fontId="11" fillId="5" borderId="1" xfId="0" applyNumberFormat="1" applyFont="1" applyFill="1" applyBorder="1" applyAlignment="1">
      <alignment horizontal="center" vertical="top"/>
    </xf>
  </cellXfs>
  <cellStyles count="3">
    <cellStyle name="Dziesiętny" xfId="2" builtinId="3"/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9999FF"/>
      <color rgb="FF96969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F89"/>
  <sheetViews>
    <sheetView tabSelected="1" view="pageLayout" topLeftCell="A13" zoomScaleNormal="100" workbookViewId="0">
      <selection activeCell="B17" sqref="B17"/>
    </sheetView>
  </sheetViews>
  <sheetFormatPr defaultRowHeight="15" x14ac:dyDescent="0.25"/>
  <cols>
    <col min="1" max="1" width="5.7109375" customWidth="1"/>
    <col min="2" max="2" width="43.7109375" customWidth="1"/>
    <col min="3" max="3" width="17.28515625" style="3" customWidth="1"/>
    <col min="4" max="4" width="21.42578125" style="3" customWidth="1"/>
    <col min="5" max="5" width="17.85546875" style="3" customWidth="1"/>
    <col min="6" max="6" width="18.42578125" customWidth="1"/>
  </cols>
  <sheetData>
    <row r="1" spans="1:6" x14ac:dyDescent="0.25">
      <c r="E1" s="19"/>
    </row>
    <row r="3" spans="1:6" ht="19.5" customHeight="1" x14ac:dyDescent="0.25">
      <c r="A3" s="68" t="s">
        <v>63</v>
      </c>
      <c r="B3" s="68"/>
      <c r="C3" s="68"/>
      <c r="D3" s="68"/>
      <c r="E3" s="68"/>
      <c r="F3" s="68"/>
    </row>
    <row r="4" spans="1:6" ht="19.5" customHeight="1" x14ac:dyDescent="0.25">
      <c r="A4" s="47"/>
      <c r="B4" s="47"/>
      <c r="C4" s="47"/>
      <c r="D4" s="47"/>
      <c r="E4" s="47"/>
      <c r="F4" s="47"/>
    </row>
    <row r="5" spans="1:6" ht="21.75" customHeight="1" x14ac:dyDescent="0.25">
      <c r="A5" s="69" t="s">
        <v>53</v>
      </c>
      <c r="B5" s="69"/>
      <c r="C5" s="69"/>
      <c r="D5" s="69"/>
      <c r="E5" s="69"/>
      <c r="F5" s="69"/>
    </row>
    <row r="6" spans="1:6" ht="32.25" customHeight="1" x14ac:dyDescent="0.25">
      <c r="A6" s="33" t="s">
        <v>0</v>
      </c>
      <c r="B6" s="33" t="s">
        <v>1</v>
      </c>
      <c r="C6" s="33" t="s">
        <v>2</v>
      </c>
      <c r="D6" s="33" t="s">
        <v>3</v>
      </c>
      <c r="E6" s="33" t="s">
        <v>62</v>
      </c>
      <c r="F6" s="33" t="s">
        <v>4</v>
      </c>
    </row>
    <row r="7" spans="1:6" ht="21.75" customHeight="1" x14ac:dyDescent="0.25">
      <c r="A7" s="76" t="s">
        <v>13</v>
      </c>
      <c r="B7" s="76"/>
      <c r="C7" s="76"/>
      <c r="D7" s="76"/>
      <c r="E7" s="43"/>
      <c r="F7" s="44"/>
    </row>
    <row r="8" spans="1:6" ht="15.75" customHeight="1" x14ac:dyDescent="0.25">
      <c r="A8" s="67" t="s">
        <v>40</v>
      </c>
      <c r="B8" s="67"/>
      <c r="C8" s="67"/>
      <c r="D8" s="67"/>
      <c r="E8" s="45"/>
      <c r="F8" s="45"/>
    </row>
    <row r="9" spans="1:6" ht="113.25" customHeight="1" x14ac:dyDescent="0.25">
      <c r="A9" s="6">
        <v>1</v>
      </c>
      <c r="B9" s="2" t="s">
        <v>14</v>
      </c>
      <c r="C9" s="6" t="s">
        <v>5</v>
      </c>
      <c r="D9" s="6">
        <v>25</v>
      </c>
      <c r="E9" s="51"/>
      <c r="F9" s="48">
        <f>$D$9*E9</f>
        <v>0</v>
      </c>
    </row>
    <row r="10" spans="1:6" ht="15.75" customHeight="1" x14ac:dyDescent="0.25">
      <c r="A10" s="67" t="s">
        <v>41</v>
      </c>
      <c r="B10" s="67"/>
      <c r="C10" s="67"/>
      <c r="D10" s="67"/>
      <c r="E10" s="45"/>
      <c r="F10" s="45"/>
    </row>
    <row r="11" spans="1:6" ht="111" customHeight="1" x14ac:dyDescent="0.25">
      <c r="A11" s="6">
        <v>2</v>
      </c>
      <c r="B11" s="2" t="s">
        <v>15</v>
      </c>
      <c r="C11" s="6" t="s">
        <v>5</v>
      </c>
      <c r="D11" s="6">
        <v>3</v>
      </c>
      <c r="E11" s="51"/>
      <c r="F11" s="48">
        <f>$D$11*E11</f>
        <v>0</v>
      </c>
    </row>
    <row r="12" spans="1:6" ht="15.75" customHeight="1" x14ac:dyDescent="0.25">
      <c r="A12" s="67" t="s">
        <v>42</v>
      </c>
      <c r="B12" s="67"/>
      <c r="C12" s="67"/>
      <c r="D12" s="67"/>
      <c r="E12" s="45"/>
      <c r="F12" s="45"/>
    </row>
    <row r="13" spans="1:6" ht="126" customHeight="1" x14ac:dyDescent="0.25">
      <c r="A13" s="6">
        <v>3</v>
      </c>
      <c r="B13" s="2" t="s">
        <v>16</v>
      </c>
      <c r="C13" s="6" t="s">
        <v>5</v>
      </c>
      <c r="D13" s="6">
        <v>5</v>
      </c>
      <c r="E13" s="51"/>
      <c r="F13" s="48">
        <f>$D$13*E13</f>
        <v>0</v>
      </c>
    </row>
    <row r="14" spans="1:6" ht="15.75" customHeight="1" x14ac:dyDescent="0.25">
      <c r="A14" s="67" t="s">
        <v>43</v>
      </c>
      <c r="B14" s="67"/>
      <c r="C14" s="67"/>
      <c r="D14" s="67"/>
      <c r="E14" s="45"/>
      <c r="F14" s="45"/>
    </row>
    <row r="15" spans="1:6" ht="125.25" customHeight="1" x14ac:dyDescent="0.25">
      <c r="A15" s="6">
        <v>4</v>
      </c>
      <c r="B15" s="2" t="s">
        <v>8</v>
      </c>
      <c r="C15" s="6" t="s">
        <v>5</v>
      </c>
      <c r="D15" s="6">
        <v>7</v>
      </c>
      <c r="E15" s="51"/>
      <c r="F15" s="48">
        <f>$D$15*E15</f>
        <v>0</v>
      </c>
    </row>
    <row r="16" spans="1:6" ht="15.75" customHeight="1" x14ac:dyDescent="0.25">
      <c r="A16" s="67" t="s">
        <v>44</v>
      </c>
      <c r="B16" s="67"/>
      <c r="C16" s="67"/>
      <c r="D16" s="67"/>
      <c r="E16" s="45"/>
      <c r="F16" s="45"/>
    </row>
    <row r="17" spans="1:6" ht="115.5" customHeight="1" x14ac:dyDescent="0.25">
      <c r="A17" s="6">
        <v>5</v>
      </c>
      <c r="B17" s="2" t="s">
        <v>77</v>
      </c>
      <c r="C17" s="6" t="s">
        <v>5</v>
      </c>
      <c r="D17" s="6">
        <v>16</v>
      </c>
      <c r="E17" s="51"/>
      <c r="F17" s="48">
        <f>$D$17*E17</f>
        <v>0</v>
      </c>
    </row>
    <row r="18" spans="1:6" ht="114" customHeight="1" x14ac:dyDescent="0.25">
      <c r="A18" s="6">
        <v>6</v>
      </c>
      <c r="B18" s="2" t="s">
        <v>17</v>
      </c>
      <c r="C18" s="6" t="s">
        <v>5</v>
      </c>
      <c r="D18" s="6">
        <v>29</v>
      </c>
      <c r="E18" s="51"/>
      <c r="F18" s="48">
        <f>$D$18*E18</f>
        <v>0</v>
      </c>
    </row>
    <row r="19" spans="1:6" ht="114" customHeight="1" x14ac:dyDescent="0.25">
      <c r="A19" s="6">
        <v>7</v>
      </c>
      <c r="B19" s="2" t="s">
        <v>9</v>
      </c>
      <c r="C19" s="6" t="s">
        <v>5</v>
      </c>
      <c r="D19" s="6">
        <v>3</v>
      </c>
      <c r="E19" s="51"/>
      <c r="F19" s="48">
        <f>$D$19*E19</f>
        <v>0</v>
      </c>
    </row>
    <row r="20" spans="1:6" ht="15.75" customHeight="1" x14ac:dyDescent="0.25">
      <c r="A20" s="67" t="s">
        <v>45</v>
      </c>
      <c r="B20" s="67"/>
      <c r="C20" s="67"/>
      <c r="D20" s="67"/>
      <c r="E20" s="45"/>
      <c r="F20" s="45"/>
    </row>
    <row r="21" spans="1:6" ht="121.5" customHeight="1" x14ac:dyDescent="0.25">
      <c r="A21" s="6">
        <v>8</v>
      </c>
      <c r="B21" s="2" t="s">
        <v>18</v>
      </c>
      <c r="C21" s="6" t="s">
        <v>5</v>
      </c>
      <c r="D21" s="6">
        <v>1</v>
      </c>
      <c r="E21" s="51"/>
      <c r="F21" s="48">
        <f>$D$21*E21</f>
        <v>0</v>
      </c>
    </row>
    <row r="22" spans="1:6" ht="15.75" customHeight="1" x14ac:dyDescent="0.25">
      <c r="A22" s="67" t="s">
        <v>46</v>
      </c>
      <c r="B22" s="67"/>
      <c r="C22" s="67"/>
      <c r="D22" s="67"/>
      <c r="E22" s="45"/>
      <c r="F22" s="45"/>
    </row>
    <row r="23" spans="1:6" ht="114" customHeight="1" x14ac:dyDescent="0.25">
      <c r="A23" s="6">
        <v>9</v>
      </c>
      <c r="B23" s="2" t="s">
        <v>20</v>
      </c>
      <c r="C23" s="6" t="s">
        <v>5</v>
      </c>
      <c r="D23" s="6">
        <v>1</v>
      </c>
      <c r="E23" s="51"/>
      <c r="F23" s="48">
        <f>$D$23*E23</f>
        <v>0</v>
      </c>
    </row>
    <row r="24" spans="1:6" ht="15.75" customHeight="1" x14ac:dyDescent="0.25">
      <c r="A24" s="67" t="s">
        <v>47</v>
      </c>
      <c r="B24" s="67"/>
      <c r="C24" s="67"/>
      <c r="D24" s="67"/>
      <c r="E24" s="45"/>
      <c r="F24" s="45"/>
    </row>
    <row r="25" spans="1:6" ht="128.25" customHeight="1" x14ac:dyDescent="0.25">
      <c r="A25" s="6">
        <v>10</v>
      </c>
      <c r="B25" s="2" t="s">
        <v>19</v>
      </c>
      <c r="C25" s="6" t="s">
        <v>5</v>
      </c>
      <c r="D25" s="6">
        <v>5</v>
      </c>
      <c r="E25" s="51"/>
      <c r="F25" s="48">
        <f>$D$25*E25</f>
        <v>0</v>
      </c>
    </row>
    <row r="26" spans="1:6" ht="48.75" customHeight="1" x14ac:dyDescent="0.25">
      <c r="A26" s="6">
        <v>11</v>
      </c>
      <c r="B26" s="46" t="s">
        <v>10</v>
      </c>
      <c r="C26" s="6" t="s">
        <v>5</v>
      </c>
      <c r="D26" s="6">
        <v>32</v>
      </c>
      <c r="E26" s="51"/>
      <c r="F26" s="48">
        <f>$D$26*E26</f>
        <v>0</v>
      </c>
    </row>
    <row r="27" spans="1:6" ht="23.25" customHeight="1" x14ac:dyDescent="0.25">
      <c r="A27" s="78" t="s">
        <v>34</v>
      </c>
      <c r="B27" s="78"/>
      <c r="C27" s="78"/>
      <c r="D27" s="78"/>
      <c r="E27" s="78"/>
      <c r="F27" s="8">
        <f t="shared" ref="F27" si="0">F9+F11+F13+F15+F17+F18+F19+F21+F23+F25+F26</f>
        <v>0</v>
      </c>
    </row>
    <row r="28" spans="1:6" ht="17.25" customHeight="1" x14ac:dyDescent="0.25">
      <c r="A28" s="79" t="s">
        <v>49</v>
      </c>
      <c r="B28" s="79"/>
      <c r="C28" s="79"/>
      <c r="D28" s="79"/>
      <c r="E28" s="79"/>
      <c r="F28" s="8">
        <f t="shared" ref="F28" si="1">F27*0.08</f>
        <v>0</v>
      </c>
    </row>
    <row r="29" spans="1:6" ht="24" customHeight="1" x14ac:dyDescent="0.25">
      <c r="A29" s="79" t="s">
        <v>50</v>
      </c>
      <c r="B29" s="79"/>
      <c r="C29" s="79"/>
      <c r="D29" s="79"/>
      <c r="E29" s="79"/>
      <c r="F29" s="8">
        <f t="shared" ref="F29" si="2">F27+F28</f>
        <v>0</v>
      </c>
    </row>
    <row r="30" spans="1:6" ht="24" customHeight="1" x14ac:dyDescent="0.25">
      <c r="A30" s="73" t="s">
        <v>56</v>
      </c>
      <c r="B30" s="73"/>
      <c r="C30" s="73"/>
      <c r="D30" s="73"/>
      <c r="E30" s="73"/>
      <c r="F30" s="73"/>
    </row>
    <row r="31" spans="1:6" ht="40.5" customHeight="1" x14ac:dyDescent="0.25">
      <c r="A31" s="5">
        <v>12</v>
      </c>
      <c r="B31" s="4" t="s">
        <v>52</v>
      </c>
      <c r="C31" s="5" t="s">
        <v>5</v>
      </c>
      <c r="D31" s="5">
        <f>SUM(D9:D25)</f>
        <v>95</v>
      </c>
      <c r="E31" s="51"/>
      <c r="F31" s="48">
        <f>$D$31*E31</f>
        <v>0</v>
      </c>
    </row>
    <row r="32" spans="1:6" ht="19.5" customHeight="1" x14ac:dyDescent="0.25">
      <c r="A32" s="72" t="s">
        <v>34</v>
      </c>
      <c r="B32" s="72"/>
      <c r="C32" s="72"/>
      <c r="D32" s="72"/>
      <c r="E32" s="72"/>
      <c r="F32" s="8">
        <f t="shared" ref="F32" si="3">F31</f>
        <v>0</v>
      </c>
    </row>
    <row r="33" spans="1:6" ht="18.75" customHeight="1" x14ac:dyDescent="0.25">
      <c r="A33" s="72" t="s">
        <v>49</v>
      </c>
      <c r="B33" s="72"/>
      <c r="C33" s="72"/>
      <c r="D33" s="72"/>
      <c r="E33" s="72"/>
      <c r="F33" s="8">
        <f t="shared" ref="F33" si="4">F32*0.08</f>
        <v>0</v>
      </c>
    </row>
    <row r="34" spans="1:6" ht="18.75" customHeight="1" x14ac:dyDescent="0.25">
      <c r="A34" s="72" t="s">
        <v>50</v>
      </c>
      <c r="B34" s="72"/>
      <c r="C34" s="72"/>
      <c r="D34" s="72"/>
      <c r="E34" s="72"/>
      <c r="F34" s="8">
        <f t="shared" ref="F34" si="5">F32+F33</f>
        <v>0</v>
      </c>
    </row>
    <row r="35" spans="1:6" ht="18.75" customHeight="1" x14ac:dyDescent="0.25">
      <c r="A35" s="13"/>
      <c r="B35" s="14"/>
      <c r="C35" s="24"/>
      <c r="D35" s="24"/>
      <c r="E35" s="24"/>
      <c r="F35" s="15"/>
    </row>
    <row r="36" spans="1:6" ht="18.75" customHeight="1" x14ac:dyDescent="0.25">
      <c r="A36" s="70" t="s">
        <v>57</v>
      </c>
      <c r="B36" s="71"/>
      <c r="C36" s="71"/>
      <c r="D36" s="71"/>
      <c r="E36" s="20"/>
      <c r="F36" s="16">
        <f t="shared" ref="F36" si="6">F27</f>
        <v>0</v>
      </c>
    </row>
    <row r="37" spans="1:6" ht="18.75" customHeight="1" x14ac:dyDescent="0.25">
      <c r="A37" s="70" t="s">
        <v>58</v>
      </c>
      <c r="B37" s="71"/>
      <c r="C37" s="71"/>
      <c r="D37" s="71"/>
      <c r="E37" s="20"/>
      <c r="F37" s="16">
        <f t="shared" ref="F37" si="7">F29</f>
        <v>0</v>
      </c>
    </row>
    <row r="38" spans="1:6" ht="18.75" customHeight="1" x14ac:dyDescent="0.25">
      <c r="A38" s="10"/>
      <c r="B38" s="11"/>
      <c r="C38" s="25"/>
      <c r="D38" s="25"/>
      <c r="E38" s="25"/>
      <c r="F38" s="12"/>
    </row>
    <row r="39" spans="1:6" x14ac:dyDescent="0.25">
      <c r="A39" s="74" t="s">
        <v>59</v>
      </c>
      <c r="B39" s="66"/>
      <c r="C39" s="66"/>
      <c r="D39" s="66"/>
      <c r="E39" s="75"/>
      <c r="F39" s="18">
        <f t="shared" ref="F39" si="8">F32</f>
        <v>0</v>
      </c>
    </row>
    <row r="40" spans="1:6" x14ac:dyDescent="0.25">
      <c r="A40" s="74" t="s">
        <v>60</v>
      </c>
      <c r="B40" s="66"/>
      <c r="C40" s="66"/>
      <c r="D40" s="66"/>
      <c r="E40" s="75"/>
      <c r="F40" s="18">
        <f t="shared" ref="F40" si="9">F34</f>
        <v>0</v>
      </c>
    </row>
    <row r="41" spans="1:6" s="40" customFormat="1" x14ac:dyDescent="0.25">
      <c r="A41" s="7"/>
      <c r="B41" s="7"/>
      <c r="C41" s="23"/>
      <c r="D41" s="23"/>
      <c r="E41" s="23"/>
      <c r="F41" s="41"/>
    </row>
    <row r="42" spans="1:6" s="40" customFormat="1" x14ac:dyDescent="0.25">
      <c r="A42" s="9"/>
      <c r="B42" s="9"/>
      <c r="C42" s="23"/>
      <c r="D42" s="23"/>
      <c r="E42" s="23"/>
      <c r="F42" s="42"/>
    </row>
    <row r="43" spans="1:6" ht="18.75" x14ac:dyDescent="0.25">
      <c r="A43" s="68" t="s">
        <v>70</v>
      </c>
      <c r="B43" s="68"/>
      <c r="C43" s="68"/>
      <c r="D43" s="68"/>
      <c r="E43" s="68"/>
      <c r="F43" s="30"/>
    </row>
    <row r="44" spans="1:6" ht="21.75" customHeight="1" x14ac:dyDescent="0.25">
      <c r="A44" s="77" t="s">
        <v>54</v>
      </c>
      <c r="B44" s="77"/>
      <c r="C44" s="77"/>
      <c r="D44" s="77"/>
      <c r="E44" s="31"/>
      <c r="F44" s="32"/>
    </row>
    <row r="45" spans="1:6" ht="32.25" customHeight="1" x14ac:dyDescent="0.25">
      <c r="A45" s="33" t="s">
        <v>0</v>
      </c>
      <c r="B45" s="33" t="s">
        <v>1</v>
      </c>
      <c r="C45" s="33" t="s">
        <v>2</v>
      </c>
      <c r="D45" s="33" t="s">
        <v>3</v>
      </c>
      <c r="E45" s="33" t="s">
        <v>62</v>
      </c>
      <c r="F45" s="33" t="s">
        <v>4</v>
      </c>
    </row>
    <row r="46" spans="1:6" ht="15.75" customHeight="1" x14ac:dyDescent="0.25">
      <c r="A46" s="80" t="s">
        <v>61</v>
      </c>
      <c r="B46" s="80"/>
      <c r="C46" s="80"/>
      <c r="D46" s="80"/>
      <c r="E46" s="80"/>
      <c r="F46" s="80"/>
    </row>
    <row r="47" spans="1:6" ht="38.25" customHeight="1" x14ac:dyDescent="0.25">
      <c r="A47" s="34">
        <v>13</v>
      </c>
      <c r="B47" s="35" t="s">
        <v>21</v>
      </c>
      <c r="C47" s="36" t="s">
        <v>11</v>
      </c>
      <c r="D47" s="36">
        <v>1</v>
      </c>
      <c r="E47" s="51"/>
      <c r="F47" s="49">
        <f>$D$47*E47</f>
        <v>0</v>
      </c>
    </row>
    <row r="48" spans="1:6" ht="46.5" customHeight="1" x14ac:dyDescent="0.25">
      <c r="A48" s="5">
        <v>14</v>
      </c>
      <c r="B48" s="4" t="s">
        <v>22</v>
      </c>
      <c r="C48" s="5" t="s">
        <v>5</v>
      </c>
      <c r="D48" s="5">
        <v>1</v>
      </c>
      <c r="E48" s="51"/>
      <c r="F48" s="48">
        <f>$D$48*E48</f>
        <v>0</v>
      </c>
    </row>
    <row r="49" spans="1:6" ht="63" customHeight="1" x14ac:dyDescent="0.25">
      <c r="A49" s="34">
        <v>15</v>
      </c>
      <c r="B49" s="4" t="s">
        <v>23</v>
      </c>
      <c r="C49" s="5" t="s">
        <v>5</v>
      </c>
      <c r="D49" s="5">
        <v>1</v>
      </c>
      <c r="E49" s="51"/>
      <c r="F49" s="48">
        <f>$D$49*E49</f>
        <v>0</v>
      </c>
    </row>
    <row r="50" spans="1:6" ht="51" customHeight="1" x14ac:dyDescent="0.25">
      <c r="A50" s="5">
        <v>16</v>
      </c>
      <c r="B50" s="4" t="s">
        <v>24</v>
      </c>
      <c r="C50" s="5" t="s">
        <v>5</v>
      </c>
      <c r="D50" s="5">
        <v>18</v>
      </c>
      <c r="E50" s="51"/>
      <c r="F50" s="48">
        <f>$D$50*E50</f>
        <v>0</v>
      </c>
    </row>
    <row r="51" spans="1:6" ht="50.25" customHeight="1" x14ac:dyDescent="0.25">
      <c r="A51" s="34">
        <v>17</v>
      </c>
      <c r="B51" s="4" t="s">
        <v>25</v>
      </c>
      <c r="C51" s="5" t="s">
        <v>5</v>
      </c>
      <c r="D51" s="5">
        <v>85</v>
      </c>
      <c r="E51" s="51"/>
      <c r="F51" s="48">
        <f>$D$51*E51</f>
        <v>0</v>
      </c>
    </row>
    <row r="52" spans="1:6" ht="94.5" customHeight="1" x14ac:dyDescent="0.25">
      <c r="A52" s="5">
        <v>18</v>
      </c>
      <c r="B52" s="4" t="s">
        <v>26</v>
      </c>
      <c r="C52" s="5" t="s">
        <v>6</v>
      </c>
      <c r="D52" s="5">
        <v>117</v>
      </c>
      <c r="E52" s="51"/>
      <c r="F52" s="48">
        <f>$D$52*E52</f>
        <v>0</v>
      </c>
    </row>
    <row r="53" spans="1:6" ht="63.75" customHeight="1" x14ac:dyDescent="0.25">
      <c r="A53" s="34">
        <v>19</v>
      </c>
      <c r="B53" s="4" t="s">
        <v>27</v>
      </c>
      <c r="C53" s="5" t="s">
        <v>5</v>
      </c>
      <c r="D53" s="5">
        <v>10</v>
      </c>
      <c r="E53" s="51"/>
      <c r="F53" s="48">
        <f>$D$53*E53</f>
        <v>0</v>
      </c>
    </row>
    <row r="54" spans="1:6" ht="49.5" customHeight="1" x14ac:dyDescent="0.25">
      <c r="A54" s="5">
        <v>20</v>
      </c>
      <c r="B54" s="4" t="s">
        <v>28</v>
      </c>
      <c r="C54" s="5" t="s">
        <v>5</v>
      </c>
      <c r="D54" s="5">
        <v>10</v>
      </c>
      <c r="E54" s="51"/>
      <c r="F54" s="48">
        <f>$D$54*E54</f>
        <v>0</v>
      </c>
    </row>
    <row r="55" spans="1:6" ht="54" customHeight="1" x14ac:dyDescent="0.25">
      <c r="A55" s="34">
        <v>21</v>
      </c>
      <c r="B55" s="4" t="s">
        <v>29</v>
      </c>
      <c r="C55" s="5" t="s">
        <v>5</v>
      </c>
      <c r="D55" s="5">
        <v>1</v>
      </c>
      <c r="E55" s="51"/>
      <c r="F55" s="48">
        <f>$D$55*E55</f>
        <v>0</v>
      </c>
    </row>
    <row r="56" spans="1:6" ht="54" customHeight="1" x14ac:dyDescent="0.25">
      <c r="A56" s="5">
        <v>22</v>
      </c>
      <c r="B56" s="4" t="s">
        <v>30</v>
      </c>
      <c r="C56" s="5" t="s">
        <v>5</v>
      </c>
      <c r="D56" s="5">
        <v>3</v>
      </c>
      <c r="E56" s="51"/>
      <c r="F56" s="48">
        <f>$D$56*E56</f>
        <v>0</v>
      </c>
    </row>
    <row r="57" spans="1:6" ht="53.25" customHeight="1" x14ac:dyDescent="0.25">
      <c r="A57" s="34">
        <v>23</v>
      </c>
      <c r="B57" s="4" t="s">
        <v>31</v>
      </c>
      <c r="C57" s="5" t="s">
        <v>6</v>
      </c>
      <c r="D57" s="5">
        <v>593</v>
      </c>
      <c r="E57" s="51"/>
      <c r="F57" s="48">
        <f>$D$57*E57</f>
        <v>0</v>
      </c>
    </row>
    <row r="58" spans="1:6" ht="51" customHeight="1" x14ac:dyDescent="0.25">
      <c r="A58" s="5">
        <v>24</v>
      </c>
      <c r="B58" s="4" t="s">
        <v>32</v>
      </c>
      <c r="C58" s="5" t="s">
        <v>7</v>
      </c>
      <c r="D58" s="5">
        <v>99</v>
      </c>
      <c r="E58" s="51"/>
      <c r="F58" s="48">
        <f>$D$58*E58</f>
        <v>0</v>
      </c>
    </row>
    <row r="59" spans="1:6" ht="51" customHeight="1" x14ac:dyDescent="0.25">
      <c r="A59" s="34">
        <v>25</v>
      </c>
      <c r="B59" s="4" t="s">
        <v>33</v>
      </c>
      <c r="C59" s="5" t="s">
        <v>5</v>
      </c>
      <c r="D59" s="5">
        <v>7</v>
      </c>
      <c r="E59" s="51"/>
      <c r="F59" s="48">
        <f>$D$59*E59</f>
        <v>0</v>
      </c>
    </row>
    <row r="60" spans="1:6" ht="113.25" customHeight="1" x14ac:dyDescent="0.25">
      <c r="A60" s="5">
        <v>26</v>
      </c>
      <c r="B60" s="1" t="s">
        <v>76</v>
      </c>
      <c r="C60" s="6" t="s">
        <v>5</v>
      </c>
      <c r="D60" s="6">
        <f>38-12</f>
        <v>26</v>
      </c>
      <c r="E60" s="51"/>
      <c r="F60" s="48">
        <f>$D$60*E60</f>
        <v>0</v>
      </c>
    </row>
    <row r="61" spans="1:6" ht="112.5" customHeight="1" x14ac:dyDescent="0.25">
      <c r="A61" s="34">
        <v>27</v>
      </c>
      <c r="B61" s="1" t="s">
        <v>35</v>
      </c>
      <c r="C61" s="6" t="s">
        <v>5</v>
      </c>
      <c r="D61" s="6">
        <v>24</v>
      </c>
      <c r="E61" s="51"/>
      <c r="F61" s="48">
        <f>$D$61*E61</f>
        <v>0</v>
      </c>
    </row>
    <row r="62" spans="1:6" ht="124.5" customHeight="1" x14ac:dyDescent="0.25">
      <c r="A62" s="5">
        <v>28</v>
      </c>
      <c r="B62" s="1" t="s">
        <v>36</v>
      </c>
      <c r="C62" s="6" t="s">
        <v>5</v>
      </c>
      <c r="D62" s="6">
        <f>11-3</f>
        <v>8</v>
      </c>
      <c r="E62" s="51"/>
      <c r="F62" s="48">
        <f>$D$62*E62</f>
        <v>0</v>
      </c>
    </row>
    <row r="63" spans="1:6" ht="107.25" customHeight="1" x14ac:dyDescent="0.25">
      <c r="A63" s="34">
        <v>29</v>
      </c>
      <c r="B63" s="1" t="s">
        <v>37</v>
      </c>
      <c r="C63" s="6" t="s">
        <v>5</v>
      </c>
      <c r="D63" s="6">
        <v>42</v>
      </c>
      <c r="E63" s="51"/>
      <c r="F63" s="48">
        <f>$D$63*E63</f>
        <v>0</v>
      </c>
    </row>
    <row r="64" spans="1:6" ht="114.75" customHeight="1" x14ac:dyDescent="0.25">
      <c r="A64" s="5">
        <v>30</v>
      </c>
      <c r="B64" s="1" t="s">
        <v>75</v>
      </c>
      <c r="C64" s="6" t="s">
        <v>5</v>
      </c>
      <c r="D64" s="6">
        <v>36</v>
      </c>
      <c r="E64" s="51"/>
      <c r="F64" s="48">
        <f>$D$64*E64</f>
        <v>0</v>
      </c>
    </row>
    <row r="65" spans="1:6" ht="87" customHeight="1" x14ac:dyDescent="0.25">
      <c r="A65" s="34">
        <v>31</v>
      </c>
      <c r="B65" s="1" t="s">
        <v>38</v>
      </c>
      <c r="C65" s="6" t="s">
        <v>5</v>
      </c>
      <c r="D65" s="6">
        <v>23</v>
      </c>
      <c r="E65" s="51"/>
      <c r="F65" s="48">
        <f>$D$65*E65</f>
        <v>0</v>
      </c>
    </row>
    <row r="66" spans="1:6" ht="34.5" customHeight="1" x14ac:dyDescent="0.25">
      <c r="A66" s="5">
        <v>32</v>
      </c>
      <c r="B66" s="1" t="s">
        <v>39</v>
      </c>
      <c r="C66" s="6" t="s">
        <v>6</v>
      </c>
      <c r="D66" s="6">
        <v>10</v>
      </c>
      <c r="E66" s="51"/>
      <c r="F66" s="48">
        <f>$D$66*E66</f>
        <v>0</v>
      </c>
    </row>
    <row r="67" spans="1:6" x14ac:dyDescent="0.25">
      <c r="A67" s="81" t="s">
        <v>34</v>
      </c>
      <c r="B67" s="81"/>
      <c r="C67" s="81"/>
      <c r="D67" s="81"/>
      <c r="E67" s="81"/>
      <c r="F67" s="37">
        <f t="shared" ref="F67" si="10">F47+F48+F49+F50+F51+F52+F53+F54+F55+F56+F57+F58+F59+F60+F61+F62+F63+F64+F65+F66</f>
        <v>0</v>
      </c>
    </row>
    <row r="68" spans="1:6" x14ac:dyDescent="0.25">
      <c r="A68" s="81" t="s">
        <v>49</v>
      </c>
      <c r="B68" s="81"/>
      <c r="C68" s="81"/>
      <c r="D68" s="81"/>
      <c r="E68" s="81"/>
      <c r="F68" s="37">
        <f t="shared" ref="F68" si="11">F67*0.08</f>
        <v>0</v>
      </c>
    </row>
    <row r="69" spans="1:6" x14ac:dyDescent="0.25">
      <c r="A69" s="81" t="s">
        <v>55</v>
      </c>
      <c r="B69" s="81"/>
      <c r="C69" s="81"/>
      <c r="D69" s="81"/>
      <c r="E69" s="81"/>
      <c r="F69" s="37">
        <f t="shared" ref="F69" si="12">F67+F68</f>
        <v>0</v>
      </c>
    </row>
    <row r="70" spans="1:6" x14ac:dyDescent="0.25">
      <c r="A70" s="82" t="s">
        <v>48</v>
      </c>
      <c r="B70" s="82"/>
      <c r="C70" s="82"/>
      <c r="D70" s="82"/>
      <c r="E70" s="82"/>
      <c r="F70" s="82"/>
    </row>
    <row r="71" spans="1:6" ht="37.5" customHeight="1" x14ac:dyDescent="0.25">
      <c r="A71" s="6">
        <v>33</v>
      </c>
      <c r="B71" s="38" t="s">
        <v>12</v>
      </c>
      <c r="C71" s="6" t="s">
        <v>5</v>
      </c>
      <c r="D71" s="6">
        <f>D60+D61+D62+D63+D64+D65</f>
        <v>159</v>
      </c>
      <c r="E71" s="51"/>
      <c r="F71" s="50">
        <f>$D$71*E71</f>
        <v>0</v>
      </c>
    </row>
    <row r="72" spans="1:6" x14ac:dyDescent="0.25">
      <c r="A72" s="62" t="s">
        <v>51</v>
      </c>
      <c r="B72" s="62"/>
      <c r="C72" s="62"/>
      <c r="D72" s="62"/>
      <c r="E72" s="27"/>
      <c r="F72" s="39">
        <f t="shared" ref="F72" si="13">F71</f>
        <v>0</v>
      </c>
    </row>
    <row r="73" spans="1:6" x14ac:dyDescent="0.25">
      <c r="A73" s="62" t="s">
        <v>49</v>
      </c>
      <c r="B73" s="62"/>
      <c r="C73" s="62"/>
      <c r="D73" s="62"/>
      <c r="E73" s="27"/>
      <c r="F73" s="39">
        <f t="shared" ref="F73" si="14">F72*0.08</f>
        <v>0</v>
      </c>
    </row>
    <row r="74" spans="1:6" x14ac:dyDescent="0.25">
      <c r="A74" s="62" t="s">
        <v>50</v>
      </c>
      <c r="B74" s="62"/>
      <c r="C74" s="62"/>
      <c r="D74" s="62"/>
      <c r="E74" s="27"/>
      <c r="F74" s="39">
        <f t="shared" ref="F74" si="15">F72+F73</f>
        <v>0</v>
      </c>
    </row>
    <row r="76" spans="1:6" x14ac:dyDescent="0.25">
      <c r="A76" s="70" t="s">
        <v>71</v>
      </c>
      <c r="B76" s="71"/>
      <c r="C76" s="71"/>
      <c r="D76" s="71"/>
      <c r="E76" s="20"/>
      <c r="F76" s="16">
        <f t="shared" ref="F76" si="16">F67</f>
        <v>0</v>
      </c>
    </row>
    <row r="77" spans="1:6" x14ac:dyDescent="0.25">
      <c r="A77" s="70" t="s">
        <v>72</v>
      </c>
      <c r="B77" s="71"/>
      <c r="C77" s="71"/>
      <c r="D77" s="71"/>
      <c r="E77" s="20"/>
      <c r="F77" s="16">
        <f t="shared" ref="F77" si="17">F69</f>
        <v>0</v>
      </c>
    </row>
    <row r="78" spans="1:6" x14ac:dyDescent="0.25">
      <c r="A78" s="10"/>
      <c r="B78" s="11"/>
      <c r="C78" s="25"/>
      <c r="D78" s="25"/>
      <c r="E78" s="25"/>
      <c r="F78" s="12"/>
    </row>
    <row r="79" spans="1:6" x14ac:dyDescent="0.25">
      <c r="A79" s="60" t="s">
        <v>73</v>
      </c>
      <c r="B79" s="61"/>
      <c r="C79" s="61"/>
      <c r="D79" s="61"/>
      <c r="E79" s="21"/>
      <c r="F79" s="17">
        <f t="shared" ref="F79" si="18">F72</f>
        <v>0</v>
      </c>
    </row>
    <row r="80" spans="1:6" x14ac:dyDescent="0.25">
      <c r="A80" s="65" t="s">
        <v>74</v>
      </c>
      <c r="B80" s="66"/>
      <c r="C80" s="66"/>
      <c r="D80" s="66"/>
      <c r="E80" s="22"/>
      <c r="F80" s="18">
        <f t="shared" ref="F80" si="19">F74</f>
        <v>0</v>
      </c>
    </row>
    <row r="81" spans="1:6" ht="15.75" x14ac:dyDescent="0.25">
      <c r="A81" s="9"/>
      <c r="B81" s="9"/>
      <c r="C81" s="23"/>
      <c r="D81" s="23"/>
      <c r="E81" s="23"/>
      <c r="F81" s="28"/>
    </row>
    <row r="82" spans="1:6" ht="18.75" x14ac:dyDescent="0.3">
      <c r="A82" s="54" t="s">
        <v>64</v>
      </c>
      <c r="B82" s="55"/>
      <c r="C82" s="55"/>
      <c r="D82" s="55"/>
      <c r="E82" s="56"/>
      <c r="F82" s="52">
        <f t="shared" ref="F82" si="20">F36+F76</f>
        <v>0</v>
      </c>
    </row>
    <row r="83" spans="1:6" ht="18.75" x14ac:dyDescent="0.3">
      <c r="A83" s="54" t="s">
        <v>65</v>
      </c>
      <c r="B83" s="55"/>
      <c r="C83" s="55"/>
      <c r="D83" s="55"/>
      <c r="E83" s="56"/>
      <c r="F83" s="52">
        <f t="shared" ref="F83" si="21">F37+F77</f>
        <v>0</v>
      </c>
    </row>
    <row r="84" spans="1:6" ht="17.25" x14ac:dyDescent="0.3">
      <c r="A84" s="63"/>
      <c r="B84" s="64"/>
      <c r="C84" s="64"/>
      <c r="D84" s="64"/>
      <c r="E84" s="26"/>
      <c r="F84" s="28"/>
    </row>
    <row r="85" spans="1:6" ht="18.75" x14ac:dyDescent="0.3">
      <c r="A85" s="54" t="s">
        <v>66</v>
      </c>
      <c r="B85" s="55"/>
      <c r="C85" s="55"/>
      <c r="D85" s="55"/>
      <c r="E85" s="56"/>
      <c r="F85" s="52">
        <f t="shared" ref="F85" si="22">F39+F79</f>
        <v>0</v>
      </c>
    </row>
    <row r="86" spans="1:6" ht="18.75" x14ac:dyDescent="0.3">
      <c r="A86" s="54" t="s">
        <v>67</v>
      </c>
      <c r="B86" s="55"/>
      <c r="C86" s="55"/>
      <c r="D86" s="55"/>
      <c r="E86" s="56"/>
      <c r="F86" s="52">
        <f t="shared" ref="F86" si="23">F40+F80</f>
        <v>0</v>
      </c>
    </row>
    <row r="87" spans="1:6" ht="15.75" x14ac:dyDescent="0.25">
      <c r="A87" s="29"/>
      <c r="B87" s="29"/>
      <c r="F87" s="28"/>
    </row>
    <row r="88" spans="1:6" ht="18.75" x14ac:dyDescent="0.25">
      <c r="A88" s="57" t="s">
        <v>68</v>
      </c>
      <c r="B88" s="58"/>
      <c r="C88" s="58"/>
      <c r="D88" s="58"/>
      <c r="E88" s="59"/>
      <c r="F88" s="53">
        <f t="shared" ref="F88" si="24">F82+F85</f>
        <v>0</v>
      </c>
    </row>
    <row r="89" spans="1:6" ht="18.75" x14ac:dyDescent="0.25">
      <c r="A89" s="57" t="s">
        <v>69</v>
      </c>
      <c r="B89" s="58"/>
      <c r="C89" s="58"/>
      <c r="D89" s="58"/>
      <c r="E89" s="59"/>
      <c r="F89" s="53">
        <f t="shared" ref="F89" si="25">F83+F86</f>
        <v>0</v>
      </c>
    </row>
  </sheetData>
  <mergeCells count="43">
    <mergeCell ref="A46:F46"/>
    <mergeCell ref="A67:E67"/>
    <mergeCell ref="A68:E68"/>
    <mergeCell ref="A69:E69"/>
    <mergeCell ref="A70:F70"/>
    <mergeCell ref="A28:E28"/>
    <mergeCell ref="A29:E29"/>
    <mergeCell ref="A36:D36"/>
    <mergeCell ref="A37:D37"/>
    <mergeCell ref="A32:E32"/>
    <mergeCell ref="A16:D16"/>
    <mergeCell ref="A20:D20"/>
    <mergeCell ref="A22:D22"/>
    <mergeCell ref="A24:D24"/>
    <mergeCell ref="A27:E27"/>
    <mergeCell ref="A8:D8"/>
    <mergeCell ref="A3:F3"/>
    <mergeCell ref="A5:F5"/>
    <mergeCell ref="A76:D76"/>
    <mergeCell ref="A77:D77"/>
    <mergeCell ref="A33:E33"/>
    <mergeCell ref="A34:E34"/>
    <mergeCell ref="A30:F30"/>
    <mergeCell ref="A39:E39"/>
    <mergeCell ref="A40:E40"/>
    <mergeCell ref="A43:E43"/>
    <mergeCell ref="A7:D7"/>
    <mergeCell ref="A44:D44"/>
    <mergeCell ref="A10:D10"/>
    <mergeCell ref="A12:D12"/>
    <mergeCell ref="A14:D14"/>
    <mergeCell ref="A72:D72"/>
    <mergeCell ref="A73:D73"/>
    <mergeCell ref="A74:D74"/>
    <mergeCell ref="A84:D84"/>
    <mergeCell ref="A80:D80"/>
    <mergeCell ref="A82:E82"/>
    <mergeCell ref="A83:E83"/>
    <mergeCell ref="A85:E85"/>
    <mergeCell ref="A86:E86"/>
    <mergeCell ref="A88:E88"/>
    <mergeCell ref="A89:E89"/>
    <mergeCell ref="A79:D79"/>
  </mergeCells>
  <pageMargins left="0.7" right="0.7" top="0.9916666666666667" bottom="0.75" header="0.3" footer="0.3"/>
  <pageSetup paperSize="9" scale="70" fitToHeight="0" orientation="portrait" r:id="rId1"/>
  <headerFooter>
    <oddHeader xml:space="preserve">&amp;C&amp;16
PRZEDMIAR - OFERTA&amp;RZałącznik nr 1 do SIWZ nr ref. DZ.PZ.341………...2019 </oddHeader>
    <oddFooter>&amp;C&amp;P/&amp;N</oddFooter>
  </headerFooter>
  <rowBreaks count="2" manualBreakCount="2">
    <brk id="19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2019-10-17T11:34:44Z</dcterms:modified>
</cp:coreProperties>
</file>