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 (2)" sheetId="2" r:id="rId1"/>
    <sheet name="PRO" sheetId="1" r:id="rId2"/>
  </sheets>
  <definedNames>
    <definedName name="_1832_PRO_Poznań_ul_1" localSheetId="1">PRO!$A$1:$F$9</definedName>
    <definedName name="_1832_PRO_Poznań_ul_1" localSheetId="0">'PRO (2)'!$A$1:$F$7</definedName>
  </definedNames>
  <calcPr calcId="162913"/>
</workbook>
</file>

<file path=xl/calcChain.xml><?xml version="1.0" encoding="utf-8"?>
<calcChain xmlns="http://schemas.openxmlformats.org/spreadsheetml/2006/main">
  <c r="G32" i="2" l="1"/>
  <c r="G33" i="2" s="1"/>
  <c r="G29" i="2"/>
  <c r="G28" i="2"/>
  <c r="G30" i="2" s="1"/>
  <c r="G25" i="2"/>
  <c r="G26" i="2" s="1"/>
  <c r="G21" i="2"/>
  <c r="G23" i="2" s="1"/>
  <c r="G22" i="2"/>
  <c r="G20" i="2"/>
  <c r="G8" i="2"/>
  <c r="G9" i="2"/>
  <c r="G10" i="2"/>
  <c r="G11" i="2"/>
  <c r="G12" i="2"/>
  <c r="G13" i="2"/>
  <c r="G14" i="2"/>
  <c r="G15" i="2"/>
  <c r="G16" i="2"/>
  <c r="G17" i="2"/>
  <c r="G18" i="2" s="1"/>
  <c r="G7" i="2"/>
  <c r="G3" i="2"/>
  <c r="G4" i="2" s="1"/>
  <c r="G34" i="2" l="1"/>
  <c r="G36" i="2" s="1"/>
  <c r="G2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7" i="2" l="1"/>
  <c r="G38" i="2" s="1"/>
</calcChain>
</file>

<file path=xl/connections.xml><?xml version="1.0" encoding="utf-8"?>
<connections xmlns="http://schemas.openxmlformats.org/spreadsheetml/2006/main">
  <connection id="1" name="1832 PRO Poznań ul" type="6" refreshedVersion="5" background="1" saveData="1">
    <textPr codePage="28592" sourceFile="\\Nas\projekty_18\32-18 Poznań ul. Figowa\Kosztorys\1832 PRO Poznań ul.txt" decimal="," thousands=" " tab="0" semicolon="1">
      <textFields count="7">
        <textField/>
        <textField/>
        <textField/>
        <textField/>
        <textField/>
        <textField/>
        <textField/>
      </textFields>
    </textPr>
  </connection>
  <connection id="2" name="1832 PRO Poznań ul1" type="6" refreshedVersion="5" background="1" saveData="1">
    <textPr codePage="28592" sourceFile="\\Nas\projekty_18\32-18 Poznań ul. Figowa\Kosztorys\1832 PRO Poznań ul.txt" decimal=",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<sst xmlns="http://schemas.openxmlformats.org/spreadsheetml/2006/main" count="182" uniqueCount="81">
  <si>
    <t>Lp.</t>
  </si>
  <si>
    <t>Wymagania ogólne</t>
  </si>
  <si>
    <t>kpl.</t>
  </si>
  <si>
    <t>2.1</t>
  </si>
  <si>
    <t>m</t>
  </si>
  <si>
    <t>Wykonanie wykopów ziemnych dla ułożenia rur i kabli z wykonaniem obsypki, zasypaniem wykopów i wywozem nadmiaru ziemi</t>
  </si>
  <si>
    <t>Przewierty mechaniczne dla rury o HDPE 110mm pod obiektami z wykonaniem komór przewiertowych i ułożeniem rury osłonowej</t>
  </si>
  <si>
    <t>Układanie uziomów w rowach kablowych - bednarka ocynkowana 25x4</t>
  </si>
  <si>
    <t>Układanie kabli o masie do 1.0 kg/m w rurach, pustakach lub kanałach zamkniętych - YAKY 4x 25</t>
  </si>
  <si>
    <t>Odtworzenie nawierzchni asfaltowej z wykonaniem koryta, ułożeniem i zagęszczeniem podbudowy, wylaniem i zagęszczeniem warstwy asfaltowej - pas o szer. 0,5m</t>
  </si>
  <si>
    <t>m2</t>
  </si>
  <si>
    <t>2.2</t>
  </si>
  <si>
    <t>szt</t>
  </si>
  <si>
    <t>2.3</t>
  </si>
  <si>
    <t>Badania pomontażowe</t>
  </si>
  <si>
    <t>Badania i próby pomontażowe</t>
  </si>
  <si>
    <t>Nr spec.techn.</t>
  </si>
  <si>
    <t>Opis</t>
  </si>
  <si>
    <t>Jedn.obm.</t>
  </si>
  <si>
    <t>Ilość</t>
  </si>
  <si>
    <t>Cena jedn.</t>
  </si>
  <si>
    <t>Wartość</t>
  </si>
  <si>
    <t>1 d.1</t>
  </si>
  <si>
    <t>STE-01</t>
  </si>
  <si>
    <t>Prace towarzyszące np. geodezyjne wytyczenie, inwentaryzacja powykonawcza, tymczasowa organizacja ruchu, urządzenie i likwidacja placu budowy.</t>
  </si>
  <si>
    <t>Razem dział: Wymagania ogólne</t>
  </si>
  <si>
    <t>Montaż oświetlenia drogowego</t>
  </si>
  <si>
    <t>Układanie kabla oświetleniowego</t>
  </si>
  <si>
    <t>2 d.2.1</t>
  </si>
  <si>
    <t>Rozebranie nawierzchni z mieszanek mineralno-bitumicznych z wykonaniem nacięć, usunięciem warstwy asfaltu, usunięciem podbudowy oraz wywozem i utylizacją gruzu - pas o szerokości 0,5m</t>
  </si>
  <si>
    <t>3 d.2.1</t>
  </si>
  <si>
    <t>Rozebranie nawierzchni z kostki brukowej z wyciągnięciem kostki, posegregowaniem i ułożeniem w stosy, usunięciem podbudowy oraz wywozem i utylizacją gruzu - pas o szerokości 0,5m</t>
  </si>
  <si>
    <t>4 d.2.1</t>
  </si>
  <si>
    <t>5 d.2.1</t>
  </si>
  <si>
    <t>Ułożenie rur osłonowych HDPE 110mm do ochrony kabla, wytrzymałość na ściskanie 750N</t>
  </si>
  <si>
    <t>6 d.2.1</t>
  </si>
  <si>
    <t>7 d.2.1</t>
  </si>
  <si>
    <t>8 d.2.1</t>
  </si>
  <si>
    <t>Ułożenie rur osłonowych HDPE 75mm do ochrony kabla, wytrzymałość na ściskanie 750N</t>
  </si>
  <si>
    <t>9 d.2.1</t>
  </si>
  <si>
    <t>10 d.2.1</t>
  </si>
  <si>
    <t>11 d.2.1</t>
  </si>
  <si>
    <t>Nawierzchnie z kostki betonowej "POLBRUK" grubości 80 mm typu 10 na podsypce cementowo-piaskowej grubości 50 mm z wypełnieniem spoin zaprawą cementową - 50% materiału z demontażu</t>
  </si>
  <si>
    <t>Razem dział: Układanie kabla oświetleniowego</t>
  </si>
  <si>
    <t>Montaż słupów oświetleniowych</t>
  </si>
  <si>
    <t>12 d.2.2</t>
  </si>
  <si>
    <t>Montaż słupów oświetleniowych wkopywanych o wysokości 6m z wysięgnikiem 0,5m/5° i oprawą LED 26W (22,1W) z wykonaniem wykopu, posadowieniem słupa, wprowadzeniem i zarobieniem kabla, montażem tabliczki bezpiecznikowej, montażem wysięgnika, wciągnięciem przewodów i montażem oprawy</t>
  </si>
  <si>
    <t>13 d.2.2</t>
  </si>
  <si>
    <t>Mechaniczne pogrążanie uziomów pionowych prętowych w gruncie kat III - uziemienie wskazanych słupów oświetleniowych</t>
  </si>
  <si>
    <t>Razem dział: Montaż słupów oświetleniowych</t>
  </si>
  <si>
    <t>14 d.2.3</t>
  </si>
  <si>
    <t>Razem dział: Badania pomontażowe</t>
  </si>
  <si>
    <t>Razem dział: Montaż oświetlenia drogowego</t>
  </si>
  <si>
    <t>RAZEM KOSZTORYS:</t>
  </si>
  <si>
    <t>Rozebranie nawierzchni z kamienia (brukowca) z posegregowaniem i ułożeniem w stosy, usunięciem podbudowy oraz wywozem i utylizacją gruzu - pas o szerokości 0,5m</t>
  </si>
  <si>
    <t>Rozebranie nawierzchni z tłucznia kamiennego z wywiezieniem i utylizacją gruzu - pas o szerokości 0,5m</t>
  </si>
  <si>
    <t>Przecisk pneumatyczny dla rury o HDPE 110mm pod obiektami z wykonaniem komór przeciskowych i ułożeniem rury osłonowej</t>
  </si>
  <si>
    <t>Odtworzenie nawierzchni z kamienia (brukowca) z wykonaniem koryta, ułożeniem i zagęszczeniem - pas o szer. 0,5m</t>
  </si>
  <si>
    <t>Odtworzenie nawierzchni z kostki brukowej z wykonaniem koryta, ułożeniem i zagęszczeniem - pas o szer. 0,5m</t>
  </si>
  <si>
    <t>12 d.2.1</t>
  </si>
  <si>
    <t>Odtworzenie nawierzchni z tłucznia kamiennego z wykonaniem koryta, ułożeniem i zagęszczeniem - pas o szer. 0,5m</t>
  </si>
  <si>
    <t>szt.</t>
  </si>
  <si>
    <t>14 d.2.2</t>
  </si>
  <si>
    <t>Montaż słupów oświetleniowych wkopywanych o wysokości 6m z wysięgnikiem 0,5m/10° i oprawą LED 26W  z wykonaniem wykopu, posadowieniem słupa, wprowadzeniem i zarobieniem kabla, montażem tabliczki bezpiecznikowej, montażem wysięgnika, wciągnięciem przewodów i montażem oprawy</t>
  </si>
  <si>
    <t>15 d.2.2</t>
  </si>
  <si>
    <t>Wyposażenie istniejącej szafy oświetleniowej</t>
  </si>
  <si>
    <t>16 d.2.3</t>
  </si>
  <si>
    <t>Wymiana wkładek topikowych do 25 A</t>
  </si>
  <si>
    <t>Razem dział: Wyposażenie istniejącej szafy oświetleniowej</t>
  </si>
  <si>
    <t>2.4</t>
  </si>
  <si>
    <t>Demontaż</t>
  </si>
  <si>
    <t>17 d.2.4</t>
  </si>
  <si>
    <t>Demontaż oprawy oświetleniowej z wysięgnikiem i osprzętem wraz z kosztami dostarczenia do magazynu Enea Oświetlenie Sp. z o. o.</t>
  </si>
  <si>
    <t>18 d.2.4</t>
  </si>
  <si>
    <t>Demontaż przewodów nieizolowanych linii NN o przekroju do 95 mm2 z przeznaczeniem na złom</t>
  </si>
  <si>
    <t>Razem dział: Demontaż</t>
  </si>
  <si>
    <t>2.5</t>
  </si>
  <si>
    <t>19 d.2.5</t>
  </si>
  <si>
    <t>Montaż słupów oświetleniowych wkopywanych o wysokości 6m z wysięgnikiem 0,5m/0° i oprawą LED 26W (19,5W) z wykonaniem wykopu, posadowieniem słupa, wprowadzeniem i zarobieniem kabla, montażem tabliczki bezpiecznikowej, montażem wysięgnika, wciągnięciem przewodów i montażem oprawy</t>
  </si>
  <si>
    <t>Wartość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</si>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</sst>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0" borderId="0" xfId="0" applyFont="1" applyFill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44" fontId="3" fillId="2" borderId="1" xfId="1" applyFont="1" applyFill="1" applyBorder="1"/>
    <xf numFmtId="44" fontId="2" fillId="2" borderId="1" xfId="1" applyFont="1" applyFill="1" applyBorder="1"/>
    <xf numFmtId="44" fontId="3" fillId="2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4" fontId="3" fillId="0" borderId="1" xfId="0" applyNumberFormat="1" applyFont="1" applyFill="1" applyBorder="1"/>
    <xf numFmtId="44" fontId="3" fillId="0" borderId="0" xfId="0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1832 PRO Poznań ul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1832 PRO Poznań ul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115" zoomScaleNormal="115" workbookViewId="0">
      <selection activeCell="C46" sqref="C46"/>
    </sheetView>
  </sheetViews>
  <sheetFormatPr defaultColWidth="10.5703125" defaultRowHeight="15" x14ac:dyDescent="0.25"/>
  <cols>
    <col min="1" max="1" width="10.5703125" style="8"/>
    <col min="2" max="2" width="11.28515625" style="3" customWidth="1"/>
    <col min="3" max="3" width="78.42578125" style="3" customWidth="1"/>
    <col min="4" max="16384" width="10.5703125" style="2"/>
  </cols>
  <sheetData>
    <row r="1" spans="1:7" s="1" customFormat="1" ht="30" x14ac:dyDescent="0.25">
      <c r="A1" s="9" t="s">
        <v>0</v>
      </c>
      <c r="B1" s="10" t="s">
        <v>16</v>
      </c>
      <c r="C1" s="10" t="s">
        <v>17</v>
      </c>
      <c r="D1" s="11" t="s">
        <v>18</v>
      </c>
      <c r="E1" s="11" t="s">
        <v>19</v>
      </c>
      <c r="F1" s="11" t="s">
        <v>20</v>
      </c>
      <c r="G1" s="11" t="s">
        <v>21</v>
      </c>
    </row>
    <row r="2" spans="1:7" s="1" customFormat="1" x14ac:dyDescent="0.25">
      <c r="A2" s="16">
        <v>1</v>
      </c>
      <c r="B2" s="11"/>
      <c r="C2" s="10" t="s">
        <v>1</v>
      </c>
      <c r="D2" s="11"/>
      <c r="E2" s="11"/>
      <c r="F2" s="11"/>
      <c r="G2" s="11"/>
    </row>
    <row r="3" spans="1:7" ht="30" x14ac:dyDescent="0.25">
      <c r="A3" s="17" t="s">
        <v>22</v>
      </c>
      <c r="B3" s="5" t="s">
        <v>23</v>
      </c>
      <c r="C3" s="4" t="s">
        <v>24</v>
      </c>
      <c r="D3" s="5" t="s">
        <v>2</v>
      </c>
      <c r="E3" s="5">
        <v>1</v>
      </c>
      <c r="F3" s="5"/>
      <c r="G3" s="5">
        <f>ROUND(E3*F3,2)</f>
        <v>0</v>
      </c>
    </row>
    <row r="4" spans="1:7" x14ac:dyDescent="0.25">
      <c r="A4" s="18"/>
      <c r="B4" s="12"/>
      <c r="C4" s="15" t="s">
        <v>25</v>
      </c>
      <c r="D4" s="12"/>
      <c r="E4" s="12"/>
      <c r="F4" s="12"/>
      <c r="G4" s="25">
        <f>SUM(G3)</f>
        <v>0</v>
      </c>
    </row>
    <row r="5" spans="1:7" s="1" customFormat="1" x14ac:dyDescent="0.25">
      <c r="A5" s="16">
        <v>2</v>
      </c>
      <c r="B5" s="11"/>
      <c r="C5" s="10" t="s">
        <v>26</v>
      </c>
      <c r="D5" s="11"/>
      <c r="E5" s="11"/>
      <c r="F5" s="11"/>
      <c r="G5" s="11"/>
    </row>
    <row r="6" spans="1:7" s="1" customFormat="1" x14ac:dyDescent="0.25">
      <c r="A6" s="16" t="s">
        <v>3</v>
      </c>
      <c r="B6" s="11"/>
      <c r="C6" s="10" t="s">
        <v>27</v>
      </c>
      <c r="D6" s="11"/>
      <c r="E6" s="11"/>
      <c r="F6" s="11"/>
      <c r="G6" s="11"/>
    </row>
    <row r="7" spans="1:7" ht="30" x14ac:dyDescent="0.25">
      <c r="A7" s="17" t="s">
        <v>28</v>
      </c>
      <c r="B7" s="5" t="s">
        <v>23</v>
      </c>
      <c r="C7" s="4" t="s">
        <v>54</v>
      </c>
      <c r="D7" s="5" t="s">
        <v>4</v>
      </c>
      <c r="E7" s="5">
        <v>35</v>
      </c>
      <c r="F7" s="5"/>
      <c r="G7" s="5">
        <f>ROUND(E7*F7,2)</f>
        <v>0</v>
      </c>
    </row>
    <row r="8" spans="1:7" ht="45" x14ac:dyDescent="0.25">
      <c r="A8" s="17" t="s">
        <v>30</v>
      </c>
      <c r="B8" s="5" t="s">
        <v>23</v>
      </c>
      <c r="C8" s="4" t="s">
        <v>31</v>
      </c>
      <c r="D8" s="5" t="s">
        <v>4</v>
      </c>
      <c r="E8" s="5">
        <v>10</v>
      </c>
      <c r="F8" s="5"/>
      <c r="G8" s="5">
        <f t="shared" ref="G8:G17" si="0">ROUND(E8*F8,2)</f>
        <v>0</v>
      </c>
    </row>
    <row r="9" spans="1:7" ht="30" x14ac:dyDescent="0.25">
      <c r="A9" s="17" t="s">
        <v>32</v>
      </c>
      <c r="B9" s="5" t="s">
        <v>23</v>
      </c>
      <c r="C9" s="4" t="s">
        <v>55</v>
      </c>
      <c r="D9" s="5" t="s">
        <v>4</v>
      </c>
      <c r="E9" s="5">
        <v>35</v>
      </c>
      <c r="F9" s="5"/>
      <c r="G9" s="5">
        <f t="shared" si="0"/>
        <v>0</v>
      </c>
    </row>
    <row r="10" spans="1:7" ht="30" x14ac:dyDescent="0.25">
      <c r="A10" s="17" t="s">
        <v>33</v>
      </c>
      <c r="B10" s="5" t="s">
        <v>23</v>
      </c>
      <c r="C10" s="4" t="s">
        <v>5</v>
      </c>
      <c r="D10" s="5" t="s">
        <v>4</v>
      </c>
      <c r="E10" s="5">
        <v>152</v>
      </c>
      <c r="F10" s="5"/>
      <c r="G10" s="5">
        <f t="shared" si="0"/>
        <v>0</v>
      </c>
    </row>
    <row r="11" spans="1:7" ht="30" x14ac:dyDescent="0.25">
      <c r="A11" s="17" t="s">
        <v>35</v>
      </c>
      <c r="B11" s="5" t="s">
        <v>23</v>
      </c>
      <c r="C11" s="4" t="s">
        <v>56</v>
      </c>
      <c r="D11" s="5" t="s">
        <v>4</v>
      </c>
      <c r="E11" s="5">
        <v>11</v>
      </c>
      <c r="F11" s="5"/>
      <c r="G11" s="5">
        <f t="shared" si="0"/>
        <v>0</v>
      </c>
    </row>
    <row r="12" spans="1:7" x14ac:dyDescent="0.25">
      <c r="A12" s="17" t="s">
        <v>36</v>
      </c>
      <c r="B12" s="5" t="s">
        <v>23</v>
      </c>
      <c r="C12" s="4" t="s">
        <v>7</v>
      </c>
      <c r="D12" s="5" t="s">
        <v>4</v>
      </c>
      <c r="E12" s="5">
        <v>165</v>
      </c>
      <c r="F12" s="5"/>
      <c r="G12" s="5">
        <f t="shared" si="0"/>
        <v>0</v>
      </c>
    </row>
    <row r="13" spans="1:7" ht="30" x14ac:dyDescent="0.25">
      <c r="A13" s="17" t="s">
        <v>37</v>
      </c>
      <c r="B13" s="5" t="s">
        <v>23</v>
      </c>
      <c r="C13" s="4" t="s">
        <v>38</v>
      </c>
      <c r="D13" s="5" t="s">
        <v>4</v>
      </c>
      <c r="E13" s="5">
        <v>170</v>
      </c>
      <c r="F13" s="5"/>
      <c r="G13" s="5">
        <f t="shared" si="0"/>
        <v>0</v>
      </c>
    </row>
    <row r="14" spans="1:7" ht="30" x14ac:dyDescent="0.25">
      <c r="A14" s="17" t="s">
        <v>39</v>
      </c>
      <c r="B14" s="5" t="s">
        <v>23</v>
      </c>
      <c r="C14" s="4" t="s">
        <v>8</v>
      </c>
      <c r="D14" s="5" t="s">
        <v>4</v>
      </c>
      <c r="E14" s="5">
        <v>200</v>
      </c>
      <c r="F14" s="5"/>
      <c r="G14" s="5">
        <f t="shared" si="0"/>
        <v>0</v>
      </c>
    </row>
    <row r="15" spans="1:7" ht="30" x14ac:dyDescent="0.25">
      <c r="A15" s="17" t="s">
        <v>40</v>
      </c>
      <c r="B15" s="5" t="s">
        <v>23</v>
      </c>
      <c r="C15" s="4" t="s">
        <v>57</v>
      </c>
      <c r="D15" s="5" t="s">
        <v>4</v>
      </c>
      <c r="E15" s="5">
        <v>35</v>
      </c>
      <c r="F15" s="5"/>
      <c r="G15" s="5">
        <f t="shared" si="0"/>
        <v>0</v>
      </c>
    </row>
    <row r="16" spans="1:7" ht="30" x14ac:dyDescent="0.25">
      <c r="A16" s="17" t="s">
        <v>41</v>
      </c>
      <c r="B16" s="5" t="s">
        <v>23</v>
      </c>
      <c r="C16" s="4" t="s">
        <v>58</v>
      </c>
      <c r="D16" s="5" t="s">
        <v>4</v>
      </c>
      <c r="E16" s="5">
        <v>10</v>
      </c>
      <c r="F16" s="5"/>
      <c r="G16" s="5">
        <f t="shared" si="0"/>
        <v>0</v>
      </c>
    </row>
    <row r="17" spans="1:7" ht="30" x14ac:dyDescent="0.25">
      <c r="A17" s="17" t="s">
        <v>59</v>
      </c>
      <c r="B17" s="5" t="s">
        <v>23</v>
      </c>
      <c r="C17" s="4" t="s">
        <v>60</v>
      </c>
      <c r="D17" s="5" t="s">
        <v>4</v>
      </c>
      <c r="E17" s="5">
        <v>35</v>
      </c>
      <c r="F17" s="5"/>
      <c r="G17" s="5">
        <f t="shared" si="0"/>
        <v>0</v>
      </c>
    </row>
    <row r="18" spans="1:7" x14ac:dyDescent="0.25">
      <c r="A18" s="19"/>
      <c r="B18" s="20"/>
      <c r="C18" s="22" t="s">
        <v>43</v>
      </c>
      <c r="D18" s="20"/>
      <c r="E18" s="20"/>
      <c r="F18" s="20"/>
      <c r="G18" s="26">
        <f>SUM(G7:G17)</f>
        <v>0</v>
      </c>
    </row>
    <row r="19" spans="1:7" x14ac:dyDescent="0.25">
      <c r="A19" s="16" t="s">
        <v>11</v>
      </c>
      <c r="B19" s="11"/>
      <c r="C19" s="10" t="s">
        <v>44</v>
      </c>
      <c r="D19" s="11"/>
      <c r="E19" s="11"/>
      <c r="F19" s="11"/>
      <c r="G19" s="11"/>
    </row>
    <row r="20" spans="1:7" ht="60" x14ac:dyDescent="0.25">
      <c r="A20" s="17" t="s">
        <v>47</v>
      </c>
      <c r="B20" s="5" t="s">
        <v>23</v>
      </c>
      <c r="C20" s="23" t="s">
        <v>78</v>
      </c>
      <c r="D20" s="5" t="s">
        <v>12</v>
      </c>
      <c r="E20" s="5">
        <v>2</v>
      </c>
      <c r="F20" s="5"/>
      <c r="G20" s="5">
        <f t="shared" ref="G20:G22" si="1">ROUND(E20*F20,2)</f>
        <v>0</v>
      </c>
    </row>
    <row r="21" spans="1:7" ht="60" x14ac:dyDescent="0.25">
      <c r="A21" s="17" t="s">
        <v>62</v>
      </c>
      <c r="B21" s="5" t="s">
        <v>23</v>
      </c>
      <c r="C21" s="4" t="s">
        <v>63</v>
      </c>
      <c r="D21" s="5" t="s">
        <v>12</v>
      </c>
      <c r="E21" s="5">
        <v>1</v>
      </c>
      <c r="F21" s="5"/>
      <c r="G21" s="5">
        <f t="shared" si="1"/>
        <v>0</v>
      </c>
    </row>
    <row r="22" spans="1:7" ht="30" x14ac:dyDescent="0.25">
      <c r="A22" s="17" t="s">
        <v>64</v>
      </c>
      <c r="B22" s="5" t="s">
        <v>23</v>
      </c>
      <c r="C22" s="4" t="s">
        <v>48</v>
      </c>
      <c r="D22" s="5" t="s">
        <v>4</v>
      </c>
      <c r="E22" s="5">
        <v>18</v>
      </c>
      <c r="F22" s="5"/>
      <c r="G22" s="5">
        <f t="shared" si="1"/>
        <v>0</v>
      </c>
    </row>
    <row r="23" spans="1:7" x14ac:dyDescent="0.25">
      <c r="A23" s="18"/>
      <c r="B23" s="12"/>
      <c r="C23" s="15" t="s">
        <v>49</v>
      </c>
      <c r="D23" s="12"/>
      <c r="E23" s="12"/>
      <c r="F23" s="12"/>
      <c r="G23" s="25">
        <f>SUM(G20:G22)</f>
        <v>0</v>
      </c>
    </row>
    <row r="24" spans="1:7" x14ac:dyDescent="0.25">
      <c r="A24" s="16" t="s">
        <v>13</v>
      </c>
      <c r="B24" s="11"/>
      <c r="C24" s="10" t="s">
        <v>65</v>
      </c>
      <c r="D24" s="11"/>
      <c r="E24" s="11"/>
      <c r="F24" s="11"/>
      <c r="G24" s="11"/>
    </row>
    <row r="25" spans="1:7" x14ac:dyDescent="0.25">
      <c r="A25" s="17" t="s">
        <v>66</v>
      </c>
      <c r="B25" s="5" t="s">
        <v>23</v>
      </c>
      <c r="C25" s="4" t="s">
        <v>67</v>
      </c>
      <c r="D25" s="5" t="s">
        <v>61</v>
      </c>
      <c r="E25" s="5">
        <v>3</v>
      </c>
      <c r="F25" s="5"/>
      <c r="G25" s="5">
        <f t="shared" ref="G25" si="2">ROUND(E25*F25,2)</f>
        <v>0</v>
      </c>
    </row>
    <row r="26" spans="1:7" x14ac:dyDescent="0.25">
      <c r="A26" s="18"/>
      <c r="B26" s="12"/>
      <c r="C26" s="15" t="s">
        <v>68</v>
      </c>
      <c r="D26" s="12"/>
      <c r="E26" s="12"/>
      <c r="F26" s="12"/>
      <c r="G26" s="25">
        <f>SUM(G25)</f>
        <v>0</v>
      </c>
    </row>
    <row r="27" spans="1:7" x14ac:dyDescent="0.25">
      <c r="A27" s="16" t="s">
        <v>69</v>
      </c>
      <c r="B27" s="11"/>
      <c r="C27" s="10" t="s">
        <v>70</v>
      </c>
      <c r="D27" s="11"/>
      <c r="E27" s="11"/>
      <c r="F27" s="11"/>
      <c r="G27" s="11"/>
    </row>
    <row r="28" spans="1:7" ht="30" x14ac:dyDescent="0.25">
      <c r="A28" s="17" t="s">
        <v>71</v>
      </c>
      <c r="B28" s="5" t="s">
        <v>23</v>
      </c>
      <c r="C28" s="4" t="s">
        <v>72</v>
      </c>
      <c r="D28" s="5" t="s">
        <v>2</v>
      </c>
      <c r="E28" s="5">
        <v>1</v>
      </c>
      <c r="F28" s="5"/>
      <c r="G28" s="5">
        <f t="shared" ref="G28:G29" si="3">ROUND(E28*F28,2)</f>
        <v>0</v>
      </c>
    </row>
    <row r="29" spans="1:7" ht="30" x14ac:dyDescent="0.25">
      <c r="A29" s="17" t="s">
        <v>73</v>
      </c>
      <c r="B29" s="5" t="s">
        <v>23</v>
      </c>
      <c r="C29" s="4" t="s">
        <v>74</v>
      </c>
      <c r="D29" s="5" t="s">
        <v>4</v>
      </c>
      <c r="E29" s="5">
        <v>30</v>
      </c>
      <c r="F29" s="5"/>
      <c r="G29" s="5">
        <f t="shared" si="3"/>
        <v>0</v>
      </c>
    </row>
    <row r="30" spans="1:7" x14ac:dyDescent="0.25">
      <c r="A30" s="18"/>
      <c r="B30" s="12"/>
      <c r="C30" s="15" t="s">
        <v>75</v>
      </c>
      <c r="D30" s="12"/>
      <c r="E30" s="12"/>
      <c r="F30" s="12"/>
      <c r="G30" s="25">
        <f>SUM(G28:G29)</f>
        <v>0</v>
      </c>
    </row>
    <row r="31" spans="1:7" x14ac:dyDescent="0.25">
      <c r="A31" s="16" t="s">
        <v>76</v>
      </c>
      <c r="B31" s="11"/>
      <c r="C31" s="10" t="s">
        <v>14</v>
      </c>
      <c r="D31" s="11"/>
      <c r="E31" s="11"/>
      <c r="F31" s="11"/>
      <c r="G31" s="11"/>
    </row>
    <row r="32" spans="1:7" x14ac:dyDescent="0.25">
      <c r="A32" s="17" t="s">
        <v>77</v>
      </c>
      <c r="B32" s="5" t="s">
        <v>23</v>
      </c>
      <c r="C32" s="4" t="s">
        <v>15</v>
      </c>
      <c r="D32" s="5" t="s">
        <v>2</v>
      </c>
      <c r="E32" s="5">
        <v>1</v>
      </c>
      <c r="F32" s="5"/>
      <c r="G32" s="5">
        <f t="shared" ref="G32" si="4">ROUND(E32*F32,2)</f>
        <v>0</v>
      </c>
    </row>
    <row r="33" spans="1:7" s="21" customFormat="1" x14ac:dyDescent="0.25">
      <c r="A33" s="18"/>
      <c r="B33" s="12"/>
      <c r="C33" s="15" t="s">
        <v>51</v>
      </c>
      <c r="D33" s="12"/>
      <c r="E33" s="12"/>
      <c r="F33" s="12"/>
      <c r="G33" s="25">
        <f>SUM(G32)</f>
        <v>0</v>
      </c>
    </row>
    <row r="34" spans="1:7" s="21" customFormat="1" x14ac:dyDescent="0.25">
      <c r="A34" s="18"/>
      <c r="B34" s="12"/>
      <c r="C34" s="15" t="s">
        <v>52</v>
      </c>
      <c r="D34" s="12"/>
      <c r="E34" s="12"/>
      <c r="F34" s="12"/>
      <c r="G34" s="27">
        <f>G18+G23+G26+G30+G33</f>
        <v>0</v>
      </c>
    </row>
    <row r="35" spans="1:7" s="21" customFormat="1" x14ac:dyDescent="0.25">
      <c r="A35" s="28"/>
      <c r="B35" s="29"/>
      <c r="C35" s="30"/>
      <c r="D35" s="29"/>
      <c r="E35" s="29"/>
      <c r="F35" s="29"/>
      <c r="G35" s="31"/>
    </row>
    <row r="36" spans="1:7" s="21" customFormat="1" x14ac:dyDescent="0.25">
      <c r="A36" s="9"/>
      <c r="B36" s="10"/>
      <c r="C36" s="24" t="s">
        <v>53</v>
      </c>
      <c r="D36" s="11"/>
      <c r="E36" s="11"/>
      <c r="F36" s="11"/>
      <c r="G36" s="27">
        <f>G4+G34</f>
        <v>0</v>
      </c>
    </row>
    <row r="37" spans="1:7" x14ac:dyDescent="0.25">
      <c r="C37" s="24" t="s">
        <v>79</v>
      </c>
      <c r="G37" s="32">
        <f>G36*0.23</f>
        <v>0</v>
      </c>
    </row>
    <row r="38" spans="1:7" x14ac:dyDescent="0.25">
      <c r="C38" s="24" t="s">
        <v>80</v>
      </c>
      <c r="G38" s="32">
        <f>G36+G37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3" zoomScale="115" zoomScaleNormal="115" workbookViewId="0">
      <selection activeCell="A26" sqref="A26:G26"/>
    </sheetView>
  </sheetViews>
  <sheetFormatPr defaultColWidth="10.5703125" defaultRowHeight="15" x14ac:dyDescent="0.25"/>
  <cols>
    <col min="1" max="1" width="10.5703125" style="8"/>
    <col min="2" max="2" width="11.28515625" style="3" customWidth="1"/>
    <col min="3" max="3" width="78.42578125" style="3" customWidth="1"/>
    <col min="4" max="16384" width="10.5703125" style="2"/>
  </cols>
  <sheetData>
    <row r="1" spans="1:7" s="1" customFormat="1" ht="30" x14ac:dyDescent="0.25">
      <c r="A1" s="9" t="s">
        <v>0</v>
      </c>
      <c r="B1" s="10" t="s">
        <v>16</v>
      </c>
      <c r="C1" s="10" t="s">
        <v>17</v>
      </c>
      <c r="D1" s="11" t="s">
        <v>18</v>
      </c>
      <c r="E1" s="11" t="s">
        <v>19</v>
      </c>
      <c r="F1" s="11" t="s">
        <v>20</v>
      </c>
      <c r="G1" s="11" t="s">
        <v>21</v>
      </c>
    </row>
    <row r="2" spans="1:7" s="1" customFormat="1" x14ac:dyDescent="0.25">
      <c r="A2" s="9">
        <v>1</v>
      </c>
      <c r="B2" s="10"/>
      <c r="C2" s="10" t="s">
        <v>1</v>
      </c>
      <c r="D2" s="11"/>
      <c r="E2" s="11"/>
      <c r="F2" s="11"/>
      <c r="G2" s="11"/>
    </row>
    <row r="3" spans="1:7" ht="30" x14ac:dyDescent="0.25">
      <c r="A3" s="6" t="s">
        <v>22</v>
      </c>
      <c r="B3" s="4" t="s">
        <v>23</v>
      </c>
      <c r="C3" s="4" t="s">
        <v>24</v>
      </c>
      <c r="D3" s="5" t="s">
        <v>2</v>
      </c>
      <c r="E3" s="5">
        <v>1</v>
      </c>
      <c r="F3" s="5"/>
      <c r="G3" s="5"/>
    </row>
    <row r="4" spans="1:7" x14ac:dyDescent="0.25">
      <c r="A4" s="14"/>
      <c r="B4" s="15"/>
      <c r="C4" s="15" t="s">
        <v>25</v>
      </c>
      <c r="D4" s="12"/>
      <c r="E4" s="12"/>
      <c r="F4" s="12"/>
      <c r="G4" s="12"/>
    </row>
    <row r="5" spans="1:7" s="1" customFormat="1" x14ac:dyDescent="0.25">
      <c r="A5" s="9">
        <v>2</v>
      </c>
      <c r="B5" s="10"/>
      <c r="C5" s="10" t="s">
        <v>26</v>
      </c>
      <c r="D5" s="11"/>
      <c r="E5" s="11"/>
      <c r="F5" s="11"/>
      <c r="G5" s="12" t="str">
        <f t="shared" ref="G5:G26" si="0">IF(ISBLANK(F5),"",F5*G5)</f>
        <v/>
      </c>
    </row>
    <row r="6" spans="1:7" s="1" customFormat="1" x14ac:dyDescent="0.25">
      <c r="A6" s="13" t="s">
        <v>3</v>
      </c>
      <c r="B6" s="10"/>
      <c r="C6" s="10" t="s">
        <v>27</v>
      </c>
      <c r="D6" s="11"/>
      <c r="E6" s="11"/>
      <c r="F6" s="11"/>
      <c r="G6" s="12" t="str">
        <f t="shared" si="0"/>
        <v/>
      </c>
    </row>
    <row r="7" spans="1:7" ht="45" x14ac:dyDescent="0.25">
      <c r="A7" s="6" t="s">
        <v>28</v>
      </c>
      <c r="B7" s="4" t="s">
        <v>23</v>
      </c>
      <c r="C7" s="4" t="s">
        <v>29</v>
      </c>
      <c r="D7" s="5" t="s">
        <v>4</v>
      </c>
      <c r="E7" s="5">
        <v>6</v>
      </c>
      <c r="F7" s="5"/>
      <c r="G7" s="5" t="str">
        <f t="shared" si="0"/>
        <v/>
      </c>
    </row>
    <row r="8" spans="1:7" ht="45" x14ac:dyDescent="0.25">
      <c r="A8" s="7" t="s">
        <v>30</v>
      </c>
      <c r="B8" s="4" t="s">
        <v>23</v>
      </c>
      <c r="C8" s="4" t="s">
        <v>31</v>
      </c>
      <c r="D8" s="5" t="s">
        <v>4</v>
      </c>
      <c r="E8" s="5">
        <v>6</v>
      </c>
      <c r="F8" s="5"/>
      <c r="G8" s="5" t="str">
        <f t="shared" si="0"/>
        <v/>
      </c>
    </row>
    <row r="9" spans="1:7" ht="30" x14ac:dyDescent="0.25">
      <c r="A9" s="7" t="s">
        <v>32</v>
      </c>
      <c r="B9" s="4" t="s">
        <v>23</v>
      </c>
      <c r="C9" s="4" t="s">
        <v>5</v>
      </c>
      <c r="D9" s="5" t="s">
        <v>4</v>
      </c>
      <c r="E9" s="5">
        <v>125</v>
      </c>
      <c r="F9" s="5"/>
      <c r="G9" s="5" t="str">
        <f t="shared" si="0"/>
        <v/>
      </c>
    </row>
    <row r="10" spans="1:7" ht="30" x14ac:dyDescent="0.25">
      <c r="A10" s="7" t="s">
        <v>33</v>
      </c>
      <c r="B10" s="4" t="s">
        <v>23</v>
      </c>
      <c r="C10" s="4" t="s">
        <v>34</v>
      </c>
      <c r="D10" s="5" t="s">
        <v>4</v>
      </c>
      <c r="E10" s="5">
        <v>6</v>
      </c>
      <c r="F10" s="5"/>
      <c r="G10" s="5" t="str">
        <f t="shared" si="0"/>
        <v/>
      </c>
    </row>
    <row r="11" spans="1:7" ht="30" x14ac:dyDescent="0.25">
      <c r="A11" s="7" t="s">
        <v>35</v>
      </c>
      <c r="B11" s="4" t="s">
        <v>23</v>
      </c>
      <c r="C11" s="4" t="s">
        <v>6</v>
      </c>
      <c r="D11" s="5" t="s">
        <v>4</v>
      </c>
      <c r="E11" s="5">
        <v>22</v>
      </c>
      <c r="F11" s="5"/>
      <c r="G11" s="5" t="str">
        <f t="shared" si="0"/>
        <v/>
      </c>
    </row>
    <row r="12" spans="1:7" x14ac:dyDescent="0.25">
      <c r="A12" s="7" t="s">
        <v>36</v>
      </c>
      <c r="B12" s="4" t="s">
        <v>23</v>
      </c>
      <c r="C12" s="4" t="s">
        <v>7</v>
      </c>
      <c r="D12" s="5" t="s">
        <v>4</v>
      </c>
      <c r="E12" s="5">
        <v>165</v>
      </c>
      <c r="F12" s="5"/>
      <c r="G12" s="5" t="str">
        <f t="shared" si="0"/>
        <v/>
      </c>
    </row>
    <row r="13" spans="1:7" ht="30" x14ac:dyDescent="0.25">
      <c r="A13" s="7" t="s">
        <v>37</v>
      </c>
      <c r="B13" s="4" t="s">
        <v>23</v>
      </c>
      <c r="C13" s="4" t="s">
        <v>38</v>
      </c>
      <c r="D13" s="5" t="s">
        <v>4</v>
      </c>
      <c r="E13" s="5">
        <v>153</v>
      </c>
      <c r="F13" s="5"/>
      <c r="G13" s="5" t="str">
        <f t="shared" si="0"/>
        <v/>
      </c>
    </row>
    <row r="14" spans="1:7" ht="30" x14ac:dyDescent="0.25">
      <c r="A14" s="7" t="s">
        <v>39</v>
      </c>
      <c r="B14" s="4" t="s">
        <v>23</v>
      </c>
      <c r="C14" s="4" t="s">
        <v>8</v>
      </c>
      <c r="D14" s="5" t="s">
        <v>4</v>
      </c>
      <c r="E14" s="5">
        <v>170</v>
      </c>
      <c r="F14" s="5"/>
      <c r="G14" s="5" t="str">
        <f t="shared" si="0"/>
        <v/>
      </c>
    </row>
    <row r="15" spans="1:7" ht="45" x14ac:dyDescent="0.25">
      <c r="A15" s="7" t="s">
        <v>40</v>
      </c>
      <c r="B15" s="4" t="s">
        <v>23</v>
      </c>
      <c r="C15" s="4" t="s">
        <v>9</v>
      </c>
      <c r="D15" s="5" t="s">
        <v>4</v>
      </c>
      <c r="E15" s="5">
        <v>6</v>
      </c>
      <c r="F15" s="5"/>
      <c r="G15" s="5" t="str">
        <f t="shared" si="0"/>
        <v/>
      </c>
    </row>
    <row r="16" spans="1:7" ht="45" x14ac:dyDescent="0.25">
      <c r="A16" s="7" t="s">
        <v>41</v>
      </c>
      <c r="B16" s="4" t="s">
        <v>23</v>
      </c>
      <c r="C16" s="4" t="s">
        <v>42</v>
      </c>
      <c r="D16" s="5" t="s">
        <v>10</v>
      </c>
      <c r="E16" s="5">
        <v>3</v>
      </c>
      <c r="F16" s="5"/>
      <c r="G16" s="5" t="str">
        <f t="shared" si="0"/>
        <v/>
      </c>
    </row>
    <row r="17" spans="1:7" x14ac:dyDescent="0.25">
      <c r="A17" s="14"/>
      <c r="B17" s="15"/>
      <c r="C17" s="15" t="s">
        <v>43</v>
      </c>
      <c r="D17" s="12"/>
      <c r="E17" s="12"/>
      <c r="F17" s="12"/>
      <c r="G17" s="12" t="str">
        <f t="shared" si="0"/>
        <v/>
      </c>
    </row>
    <row r="18" spans="1:7" s="1" customFormat="1" x14ac:dyDescent="0.25">
      <c r="A18" s="9" t="s">
        <v>11</v>
      </c>
      <c r="B18" s="10"/>
      <c r="C18" s="10" t="s">
        <v>44</v>
      </c>
      <c r="D18" s="11"/>
      <c r="E18" s="11"/>
      <c r="F18" s="11"/>
      <c r="G18" s="12" t="str">
        <f t="shared" si="0"/>
        <v/>
      </c>
    </row>
    <row r="19" spans="1:7" ht="60" x14ac:dyDescent="0.25">
      <c r="A19" s="7" t="s">
        <v>45</v>
      </c>
      <c r="B19" s="4" t="s">
        <v>23</v>
      </c>
      <c r="C19" s="4" t="s">
        <v>46</v>
      </c>
      <c r="D19" s="5" t="s">
        <v>12</v>
      </c>
      <c r="E19" s="5">
        <v>3</v>
      </c>
      <c r="F19" s="5"/>
      <c r="G19" s="5" t="str">
        <f t="shared" si="0"/>
        <v/>
      </c>
    </row>
    <row r="20" spans="1:7" ht="30" x14ac:dyDescent="0.25">
      <c r="A20" s="7" t="s">
        <v>47</v>
      </c>
      <c r="B20" s="4" t="s">
        <v>23</v>
      </c>
      <c r="C20" s="4" t="s">
        <v>48</v>
      </c>
      <c r="D20" s="5" t="s">
        <v>4</v>
      </c>
      <c r="E20" s="5">
        <v>18</v>
      </c>
      <c r="F20" s="5"/>
      <c r="G20" s="5" t="str">
        <f t="shared" si="0"/>
        <v/>
      </c>
    </row>
    <row r="21" spans="1:7" x14ac:dyDescent="0.25">
      <c r="A21" s="14"/>
      <c r="B21" s="15"/>
      <c r="C21" s="15" t="s">
        <v>49</v>
      </c>
      <c r="D21" s="12"/>
      <c r="E21" s="12"/>
      <c r="F21" s="12"/>
      <c r="G21" s="12" t="str">
        <f t="shared" si="0"/>
        <v/>
      </c>
    </row>
    <row r="22" spans="1:7" s="1" customFormat="1" x14ac:dyDescent="0.25">
      <c r="A22" s="9" t="s">
        <v>13</v>
      </c>
      <c r="B22" s="10"/>
      <c r="C22" s="10" t="s">
        <v>14</v>
      </c>
      <c r="D22" s="11"/>
      <c r="E22" s="11"/>
      <c r="F22" s="11"/>
      <c r="G22" s="12" t="str">
        <f t="shared" si="0"/>
        <v/>
      </c>
    </row>
    <row r="23" spans="1:7" x14ac:dyDescent="0.25">
      <c r="A23" s="7" t="s">
        <v>50</v>
      </c>
      <c r="B23" s="4" t="s">
        <v>23</v>
      </c>
      <c r="C23" s="4" t="s">
        <v>15</v>
      </c>
      <c r="D23" s="5" t="s">
        <v>2</v>
      </c>
      <c r="E23" s="5">
        <v>1</v>
      </c>
      <c r="F23" s="5"/>
      <c r="G23" s="5" t="str">
        <f t="shared" si="0"/>
        <v/>
      </c>
    </row>
    <row r="24" spans="1:7" x14ac:dyDescent="0.25">
      <c r="A24" s="14"/>
      <c r="B24" s="15"/>
      <c r="C24" s="15" t="s">
        <v>51</v>
      </c>
      <c r="D24" s="12"/>
      <c r="E24" s="12"/>
      <c r="F24" s="12"/>
      <c r="G24" s="12" t="str">
        <f t="shared" si="0"/>
        <v/>
      </c>
    </row>
    <row r="25" spans="1:7" x14ac:dyDescent="0.25">
      <c r="A25" s="14"/>
      <c r="B25" s="15"/>
      <c r="C25" s="15" t="s">
        <v>52</v>
      </c>
      <c r="D25" s="12"/>
      <c r="E25" s="12"/>
      <c r="F25" s="12"/>
      <c r="G25" s="12" t="str">
        <f t="shared" si="0"/>
        <v/>
      </c>
    </row>
    <row r="26" spans="1:7" x14ac:dyDescent="0.25">
      <c r="A26" s="9"/>
      <c r="B26" s="10"/>
      <c r="C26" s="10" t="s">
        <v>53</v>
      </c>
      <c r="D26" s="11"/>
      <c r="E26" s="11"/>
      <c r="F26" s="11"/>
      <c r="G26" s="12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PRO (2)</vt:lpstr>
      <vt:lpstr>PRO</vt:lpstr>
      <vt:lpstr>PRO!_1832_PRO_Poznań_ul_1</vt:lpstr>
      <vt:lpstr>'PRO (2)'!_1832_PRO_Poznań_ul_1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2019-09-02T09:54:37Z</dcterms:modified>
</cp:coreProperties>
</file>