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PRO" sheetId="1" r:id="rId1"/>
  </sheets>
  <definedNames>
    <definedName name="_1832_PRO_Poznań_ul_1" localSheetId="0">PRO!$A$1:$F$9</definedName>
  </definedNames>
  <calcPr calcId="162913"/>
</workbook>
</file>

<file path=xl/calcChain.xml><?xml version="1.0" encoding="utf-8"?>
<calcChain xmlns="http://schemas.openxmlformats.org/spreadsheetml/2006/main">
  <c r="G4" i="1" l="1"/>
  <c r="G23" i="1"/>
  <c r="G24" i="1" s="1"/>
  <c r="G20" i="1"/>
  <c r="G19" i="1"/>
  <c r="G8" i="1"/>
  <c r="G9" i="1"/>
  <c r="G10" i="1"/>
  <c r="G11" i="1"/>
  <c r="G12" i="1"/>
  <c r="G13" i="1"/>
  <c r="G14" i="1"/>
  <c r="G15" i="1"/>
  <c r="G16" i="1"/>
  <c r="G7" i="1"/>
  <c r="G3" i="1"/>
  <c r="G21" i="1" l="1"/>
  <c r="G25" i="1" s="1"/>
  <c r="G27" i="1" s="1"/>
  <c r="G17" i="1"/>
  <c r="G5" i="1"/>
  <c r="G6" i="1"/>
  <c r="G18" i="1"/>
  <c r="G22" i="1"/>
  <c r="G28" i="1" l="1"/>
  <c r="G29" i="1" s="1"/>
</calcChain>
</file>

<file path=xl/connections.xml><?xml version="1.0" encoding="utf-8"?>
<connections xmlns="http://schemas.openxmlformats.org/spreadsheetml/2006/main">
  <connection id="1" name="1832 PRO Poznań ul" type="6" refreshedVersion="5" background="1" saveData="1">
    <textPr codePage="28592" sourceFile="\\Nas\projekty_18\32-18 Poznań ul. Figowa\Kosztorys\1832 PRO Poznań ul.txt" decimal="," thousands=" " tab="0" semicolon="1">
      <textFields count="7"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<sst xmlns="http://schemas.openxmlformats.org/spreadsheetml/2006/main" count="79" uniqueCount="56">
  <si>
    <t>Lp.</t>
  </si>
  <si>
    <t>Wymagania ogólne</t>
  </si>
  <si>
    <t>kpl.</t>
  </si>
  <si>
    <t>2.1</t>
  </si>
  <si>
    <t>m</t>
  </si>
  <si>
    <t>Wykonanie wykopów ziemnych dla ułożenia rur i kabli z wykonaniem obsypki, zasypaniem wykopów i wywozem nadmiaru ziemi</t>
  </si>
  <si>
    <t>Przewierty mechaniczne dla rury o HDPE 110mm pod obiektami z wykonaniem komór przewiertowych i ułożeniem rury osłonowej</t>
  </si>
  <si>
    <t>Układanie uziomów w rowach kablowych - bednarka ocynkowana 25x4</t>
  </si>
  <si>
    <t>Układanie kabli o masie do 1.0 kg/m w rurach, pustakach lub kanałach zamkniętych - YAKY 4x 25</t>
  </si>
  <si>
    <t>Odtworzenie nawierzchni asfaltowej z wykonaniem koryta, ułożeniem i zagęszczeniem podbudowy, wylaniem i zagęszczeniem warstwy asfaltowej - pas o szer. 0,5m</t>
  </si>
  <si>
    <t>m2</t>
  </si>
  <si>
    <t>2.2</t>
  </si>
  <si>
    <t>szt</t>
  </si>
  <si>
    <t>2.3</t>
  </si>
  <si>
    <t>Badania pomontażowe</t>
  </si>
  <si>
    <t>Badania i próby pomontażowe</t>
  </si>
  <si>
    <t>Nr spec.techn.</t>
  </si>
  <si>
    <t>Opis</t>
  </si>
  <si>
    <t>Jedn.obm.</t>
  </si>
  <si>
    <t>Ilość</t>
  </si>
  <si>
    <t>Cena jedn.</t>
  </si>
  <si>
    <t>Wartość</t>
  </si>
  <si>
    <t>1 d.1</t>
  </si>
  <si>
    <t>STE-01</t>
  </si>
  <si>
    <t>Prace towarzyszące np. geodezyjne wytyczenie, inwentaryzacja powykonawcza, tymczasowa organizacja ruchu, urządzenie i likwidacja placu budowy.</t>
  </si>
  <si>
    <t>Razem dział: Wymagania ogólne</t>
  </si>
  <si>
    <t>Montaż oświetlenia drogowego</t>
  </si>
  <si>
    <t>Układanie kabla oświetleniowego</t>
  </si>
  <si>
    <t>2 d.2.1</t>
  </si>
  <si>
    <t>Rozebranie nawierzchni z mieszanek mineralno-bitumicznych z wykonaniem nacięć, usunięciem warstwy asfaltu, usunięciem podbudowy oraz wywozem i utylizacją gruzu - pas o szerokości 0,5m</t>
  </si>
  <si>
    <t>3 d.2.1</t>
  </si>
  <si>
    <t>Rozebranie nawierzchni z kostki brukowej z wyciągnięciem kostki, posegregowaniem i ułożeniem w stosy, usunięciem podbudowy oraz wywozem i utylizacją gruzu - pas o szerokości 0,5m</t>
  </si>
  <si>
    <t>4 d.2.1</t>
  </si>
  <si>
    <t>5 d.2.1</t>
  </si>
  <si>
    <t>Ułożenie rur osłonowych HDPE 110mm do ochrony kabla, wytrzymałość na ściskanie 750N</t>
  </si>
  <si>
    <t>6 d.2.1</t>
  </si>
  <si>
    <t>7 d.2.1</t>
  </si>
  <si>
    <t>8 d.2.1</t>
  </si>
  <si>
    <t>Ułożenie rur osłonowych HDPE 75mm do ochrony kabla, wytrzymałość na ściskanie 750N</t>
  </si>
  <si>
    <t>9 d.2.1</t>
  </si>
  <si>
    <t>10 d.2.1</t>
  </si>
  <si>
    <t>11 d.2.1</t>
  </si>
  <si>
    <t>Nawierzchnie z kostki betonowej "POLBRUK" grubości 80 mm typu 10 na podsypce cementowo-piaskowej grubości 50 mm z wypełnieniem spoin zaprawą cementową - 50% materiału z demontażu</t>
  </si>
  <si>
    <t>Razem dział: Układanie kabla oświetleniowego</t>
  </si>
  <si>
    <t>Montaż słupów oświetleniowych</t>
  </si>
  <si>
    <t>12 d.2.2</t>
  </si>
  <si>
    <t>Montaż słupów oświetleniowych wkopywanych o wysokości 6m z wysięgnikiem 0,5m/5° i oprawą LED 26W (22,1W) z wykonaniem wykopu, posadowieniem słupa, wprowadzeniem i zarobieniem kabla, montażem tabliczki bezpiecznikowej, montażem wysięgnika, wciągnięciem przewodów i montażem oprawy</t>
  </si>
  <si>
    <t>13 d.2.2</t>
  </si>
  <si>
    <t>Mechaniczne pogrążanie uziomów pionowych prętowych w gruncie kat III - uziemienie wskazanych słupów oświetleniowych</t>
  </si>
  <si>
    <t>Razem dział: Montaż słupów oświetleniowych</t>
  </si>
  <si>
    <t>14 d.2.3</t>
  </si>
  <si>
    <t>Razem dział: Badania pomontażowe</t>
  </si>
  <si>
    <t>Razem dział: Montaż oświetlenia drogowego</t>
  </si>
  <si>
    <t>RAZEM KOSZTORYS:</t>
  </si>
  <si>
    <t>Wartość VAT</t>
  </si>
  <si>
    <t>Wartość brutto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</si>
</sst>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/>
    <xf numFmtId="0" fontId="2" fillId="0" borderId="0" xfId="0" applyFont="1"/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/>
    <xf numFmtId="0" fontId="2" fillId="2" borderId="1" xfId="0" applyFont="1" applyFill="1" applyBorder="1"/>
    <xf numFmtId="0" fontId="3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wrapText="1"/>
    </xf>
    <xf numFmtId="0" fontId="1" fillId="0" borderId="1" xfId="0" applyFont="1" applyBorder="1"/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/>
    <xf numFmtId="0" fontId="2" fillId="0" borderId="0" xfId="0" applyFont="1" applyFill="1"/>
    <xf numFmtId="0" fontId="1" fillId="0" borderId="0" xfId="0" applyFont="1"/>
    <xf numFmtId="0" fontId="3" fillId="2" borderId="1" xfId="0" applyFont="1" applyFill="1" applyBorder="1" applyAlignment="1">
      <alignment horizontal="right" wrapText="1"/>
    </xf>
    <xf numFmtId="44" fontId="2" fillId="0" borderId="0" xfId="1" applyFont="1"/>
    <xf numFmtId="44" fontId="2" fillId="2" borderId="1" xfId="1" applyFont="1" applyFill="1" applyBorder="1"/>
    <xf numFmtId="0" fontId="2" fillId="0" borderId="1" xfId="0" applyFont="1" applyBorder="1" applyAlignment="1">
      <alignment horizontal="center" vertic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1832 PRO Poznań ul_1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zoomScaleNormal="100" workbookViewId="0">
      <selection activeCell="I21" sqref="I21"/>
    </sheetView>
  </sheetViews>
  <sheetFormatPr defaultColWidth="10.5703125" defaultRowHeight="15" x14ac:dyDescent="0.25"/>
  <cols>
    <col min="1" max="1" width="10.5703125" style="8"/>
    <col min="2" max="2" width="11.28515625" style="3" customWidth="1"/>
    <col min="3" max="3" width="78.42578125" style="3" customWidth="1"/>
    <col min="4" max="16384" width="10.5703125" style="2"/>
  </cols>
  <sheetData>
    <row r="1" spans="1:7" s="1" customFormat="1" ht="30" x14ac:dyDescent="0.25">
      <c r="A1" s="9" t="s">
        <v>0</v>
      </c>
      <c r="B1" s="10" t="s">
        <v>16</v>
      </c>
      <c r="C1" s="10" t="s">
        <v>17</v>
      </c>
      <c r="D1" s="11" t="s">
        <v>18</v>
      </c>
      <c r="E1" s="11" t="s">
        <v>19</v>
      </c>
      <c r="F1" s="11" t="s">
        <v>20</v>
      </c>
      <c r="G1" s="11" t="s">
        <v>21</v>
      </c>
    </row>
    <row r="2" spans="1:7" s="1" customFormat="1" x14ac:dyDescent="0.25">
      <c r="A2" s="9">
        <v>1</v>
      </c>
      <c r="B2" s="10"/>
      <c r="C2" s="10" t="s">
        <v>1</v>
      </c>
      <c r="D2" s="11"/>
      <c r="E2" s="11"/>
      <c r="F2" s="11"/>
      <c r="G2" s="11"/>
    </row>
    <row r="3" spans="1:7" ht="30" x14ac:dyDescent="0.25">
      <c r="A3" s="6" t="s">
        <v>22</v>
      </c>
      <c r="B3" s="4" t="s">
        <v>23</v>
      </c>
      <c r="C3" s="4" t="s">
        <v>24</v>
      </c>
      <c r="D3" s="25" t="s">
        <v>2</v>
      </c>
      <c r="E3" s="25">
        <v>1</v>
      </c>
      <c r="F3" s="5"/>
      <c r="G3" s="5">
        <f>ROUND(E3*F3,2)</f>
        <v>0</v>
      </c>
    </row>
    <row r="4" spans="1:7" x14ac:dyDescent="0.25">
      <c r="A4" s="14"/>
      <c r="B4" s="15"/>
      <c r="C4" s="15" t="s">
        <v>25</v>
      </c>
      <c r="D4" s="12"/>
      <c r="E4" s="12"/>
      <c r="F4" s="12"/>
      <c r="G4" s="24">
        <f>SUM(G3)</f>
        <v>0</v>
      </c>
    </row>
    <row r="5" spans="1:7" s="1" customFormat="1" x14ac:dyDescent="0.25">
      <c r="A5" s="9">
        <v>2</v>
      </c>
      <c r="B5" s="10"/>
      <c r="C5" s="10" t="s">
        <v>26</v>
      </c>
      <c r="D5" s="11"/>
      <c r="E5" s="11"/>
      <c r="F5" s="11"/>
      <c r="G5" s="12" t="str">
        <f t="shared" ref="G5:G22" si="0">IF(ISBLANK(F5),"",F5*G5)</f>
        <v/>
      </c>
    </row>
    <row r="6" spans="1:7" s="1" customFormat="1" x14ac:dyDescent="0.25">
      <c r="A6" s="13" t="s">
        <v>3</v>
      </c>
      <c r="B6" s="10"/>
      <c r="C6" s="10" t="s">
        <v>27</v>
      </c>
      <c r="D6" s="11"/>
      <c r="E6" s="11"/>
      <c r="F6" s="11"/>
      <c r="G6" s="12" t="str">
        <f t="shared" si="0"/>
        <v/>
      </c>
    </row>
    <row r="7" spans="1:7" ht="45" x14ac:dyDescent="0.25">
      <c r="A7" s="6" t="s">
        <v>28</v>
      </c>
      <c r="B7" s="4" t="s">
        <v>23</v>
      </c>
      <c r="C7" s="4" t="s">
        <v>29</v>
      </c>
      <c r="D7" s="25" t="s">
        <v>4</v>
      </c>
      <c r="E7" s="25">
        <v>6</v>
      </c>
      <c r="F7" s="16"/>
      <c r="G7" s="5">
        <f>ROUND(E7*F7,2)</f>
        <v>0</v>
      </c>
    </row>
    <row r="8" spans="1:7" ht="45" x14ac:dyDescent="0.25">
      <c r="A8" s="7" t="s">
        <v>30</v>
      </c>
      <c r="B8" s="4" t="s">
        <v>23</v>
      </c>
      <c r="C8" s="4" t="s">
        <v>31</v>
      </c>
      <c r="D8" s="25" t="s">
        <v>4</v>
      </c>
      <c r="E8" s="25">
        <v>6</v>
      </c>
      <c r="F8" s="5"/>
      <c r="G8" s="5">
        <f t="shared" ref="G8:G16" si="1">ROUND(E8*F8,2)</f>
        <v>0</v>
      </c>
    </row>
    <row r="9" spans="1:7" ht="30" x14ac:dyDescent="0.25">
      <c r="A9" s="7" t="s">
        <v>32</v>
      </c>
      <c r="B9" s="4" t="s">
        <v>23</v>
      </c>
      <c r="C9" s="4" t="s">
        <v>5</v>
      </c>
      <c r="D9" s="25" t="s">
        <v>4</v>
      </c>
      <c r="E9" s="25">
        <v>125</v>
      </c>
      <c r="F9" s="5"/>
      <c r="G9" s="5">
        <f t="shared" si="1"/>
        <v>0</v>
      </c>
    </row>
    <row r="10" spans="1:7" ht="30" x14ac:dyDescent="0.25">
      <c r="A10" s="7" t="s">
        <v>33</v>
      </c>
      <c r="B10" s="4" t="s">
        <v>23</v>
      </c>
      <c r="C10" s="4" t="s">
        <v>34</v>
      </c>
      <c r="D10" s="25" t="s">
        <v>4</v>
      </c>
      <c r="E10" s="25">
        <v>6</v>
      </c>
      <c r="F10" s="5"/>
      <c r="G10" s="5">
        <f t="shared" si="1"/>
        <v>0</v>
      </c>
    </row>
    <row r="11" spans="1:7" ht="30" x14ac:dyDescent="0.25">
      <c r="A11" s="7" t="s">
        <v>35</v>
      </c>
      <c r="B11" s="4" t="s">
        <v>23</v>
      </c>
      <c r="C11" s="4" t="s">
        <v>6</v>
      </c>
      <c r="D11" s="25" t="s">
        <v>4</v>
      </c>
      <c r="E11" s="25">
        <v>22</v>
      </c>
      <c r="F11" s="5"/>
      <c r="G11" s="5">
        <f t="shared" si="1"/>
        <v>0</v>
      </c>
    </row>
    <row r="12" spans="1:7" x14ac:dyDescent="0.25">
      <c r="A12" s="7" t="s">
        <v>36</v>
      </c>
      <c r="B12" s="4" t="s">
        <v>23</v>
      </c>
      <c r="C12" s="4" t="s">
        <v>7</v>
      </c>
      <c r="D12" s="25" t="s">
        <v>4</v>
      </c>
      <c r="E12" s="25">
        <v>165</v>
      </c>
      <c r="F12" s="5"/>
      <c r="G12" s="5">
        <f t="shared" si="1"/>
        <v>0</v>
      </c>
    </row>
    <row r="13" spans="1:7" ht="30" x14ac:dyDescent="0.25">
      <c r="A13" s="7" t="s">
        <v>37</v>
      </c>
      <c r="B13" s="4" t="s">
        <v>23</v>
      </c>
      <c r="C13" s="4" t="s">
        <v>38</v>
      </c>
      <c r="D13" s="25" t="s">
        <v>4</v>
      </c>
      <c r="E13" s="25">
        <v>153</v>
      </c>
      <c r="F13" s="5"/>
      <c r="G13" s="5">
        <f t="shared" si="1"/>
        <v>0</v>
      </c>
    </row>
    <row r="14" spans="1:7" ht="30" x14ac:dyDescent="0.25">
      <c r="A14" s="7" t="s">
        <v>39</v>
      </c>
      <c r="B14" s="4" t="s">
        <v>23</v>
      </c>
      <c r="C14" s="4" t="s">
        <v>8</v>
      </c>
      <c r="D14" s="25" t="s">
        <v>4</v>
      </c>
      <c r="E14" s="25">
        <v>170</v>
      </c>
      <c r="F14" s="5"/>
      <c r="G14" s="5">
        <f t="shared" si="1"/>
        <v>0</v>
      </c>
    </row>
    <row r="15" spans="1:7" ht="45" x14ac:dyDescent="0.25">
      <c r="A15" s="7" t="s">
        <v>40</v>
      </c>
      <c r="B15" s="4" t="s">
        <v>23</v>
      </c>
      <c r="C15" s="4" t="s">
        <v>9</v>
      </c>
      <c r="D15" s="25" t="s">
        <v>4</v>
      </c>
      <c r="E15" s="25">
        <v>6</v>
      </c>
      <c r="F15" s="5"/>
      <c r="G15" s="5">
        <f t="shared" si="1"/>
        <v>0</v>
      </c>
    </row>
    <row r="16" spans="1:7" ht="45" x14ac:dyDescent="0.25">
      <c r="A16" s="7" t="s">
        <v>41</v>
      </c>
      <c r="B16" s="4" t="s">
        <v>23</v>
      </c>
      <c r="C16" s="4" t="s">
        <v>42</v>
      </c>
      <c r="D16" s="25" t="s">
        <v>10</v>
      </c>
      <c r="E16" s="25">
        <v>3</v>
      </c>
      <c r="F16" s="5"/>
      <c r="G16" s="5">
        <f t="shared" si="1"/>
        <v>0</v>
      </c>
    </row>
    <row r="17" spans="1:7" x14ac:dyDescent="0.25">
      <c r="A17" s="14"/>
      <c r="B17" s="15"/>
      <c r="C17" s="15" t="s">
        <v>43</v>
      </c>
      <c r="D17" s="12"/>
      <c r="E17" s="12"/>
      <c r="F17" s="12"/>
      <c r="G17" s="24">
        <f>SUM(G7:G16)</f>
        <v>0</v>
      </c>
    </row>
    <row r="18" spans="1:7" s="1" customFormat="1" x14ac:dyDescent="0.25">
      <c r="A18" s="9" t="s">
        <v>11</v>
      </c>
      <c r="B18" s="10"/>
      <c r="C18" s="10" t="s">
        <v>44</v>
      </c>
      <c r="D18" s="11"/>
      <c r="E18" s="11"/>
      <c r="F18" s="11"/>
      <c r="G18" s="12" t="str">
        <f t="shared" si="0"/>
        <v/>
      </c>
    </row>
    <row r="19" spans="1:7" ht="60" x14ac:dyDescent="0.25">
      <c r="A19" s="7" t="s">
        <v>45</v>
      </c>
      <c r="B19" s="4" t="s">
        <v>23</v>
      </c>
      <c r="C19" s="4" t="s">
        <v>46</v>
      </c>
      <c r="D19" s="25" t="s">
        <v>12</v>
      </c>
      <c r="E19" s="25">
        <v>3</v>
      </c>
      <c r="F19" s="5"/>
      <c r="G19" s="5">
        <f t="shared" ref="G19:G20" si="2">ROUND(E19*F19,2)</f>
        <v>0</v>
      </c>
    </row>
    <row r="20" spans="1:7" ht="30" x14ac:dyDescent="0.25">
      <c r="A20" s="7" t="s">
        <v>47</v>
      </c>
      <c r="B20" s="4" t="s">
        <v>23</v>
      </c>
      <c r="C20" s="4" t="s">
        <v>48</v>
      </c>
      <c r="D20" s="25" t="s">
        <v>4</v>
      </c>
      <c r="E20" s="25">
        <v>18</v>
      </c>
      <c r="F20" s="5"/>
      <c r="G20" s="5">
        <f t="shared" si="2"/>
        <v>0</v>
      </c>
    </row>
    <row r="21" spans="1:7" x14ac:dyDescent="0.25">
      <c r="A21" s="14"/>
      <c r="B21" s="15"/>
      <c r="C21" s="15" t="s">
        <v>49</v>
      </c>
      <c r="D21" s="12"/>
      <c r="E21" s="12"/>
      <c r="F21" s="12"/>
      <c r="G21" s="24">
        <f>SUM(G19:G20)</f>
        <v>0</v>
      </c>
    </row>
    <row r="22" spans="1:7" s="1" customFormat="1" x14ac:dyDescent="0.25">
      <c r="A22" s="9" t="s">
        <v>13</v>
      </c>
      <c r="B22" s="10"/>
      <c r="C22" s="10" t="s">
        <v>14</v>
      </c>
      <c r="D22" s="11"/>
      <c r="E22" s="11"/>
      <c r="F22" s="11"/>
      <c r="G22" s="12" t="str">
        <f t="shared" si="0"/>
        <v/>
      </c>
    </row>
    <row r="23" spans="1:7" x14ac:dyDescent="0.25">
      <c r="A23" s="7" t="s">
        <v>50</v>
      </c>
      <c r="B23" s="4" t="s">
        <v>23</v>
      </c>
      <c r="C23" s="4" t="s">
        <v>15</v>
      </c>
      <c r="D23" s="25" t="s">
        <v>2</v>
      </c>
      <c r="E23" s="25">
        <v>1</v>
      </c>
      <c r="F23" s="5"/>
      <c r="G23" s="5">
        <f t="shared" ref="G23" si="3">ROUND(E23*F23,2)</f>
        <v>0</v>
      </c>
    </row>
    <row r="24" spans="1:7" x14ac:dyDescent="0.25">
      <c r="A24" s="14"/>
      <c r="B24" s="15"/>
      <c r="C24" s="15" t="s">
        <v>51</v>
      </c>
      <c r="D24" s="12"/>
      <c r="E24" s="12"/>
      <c r="F24" s="12"/>
      <c r="G24" s="24">
        <f>SUM(G23)</f>
        <v>0</v>
      </c>
    </row>
    <row r="25" spans="1:7" x14ac:dyDescent="0.25">
      <c r="A25" s="14"/>
      <c r="B25" s="15"/>
      <c r="C25" s="15" t="s">
        <v>52</v>
      </c>
      <c r="D25" s="12"/>
      <c r="E25" s="12"/>
      <c r="F25" s="12"/>
      <c r="G25" s="24">
        <f>G17+G21+G24</f>
        <v>0</v>
      </c>
    </row>
    <row r="26" spans="1:7" s="20" customFormat="1" x14ac:dyDescent="0.25">
      <c r="A26" s="17"/>
      <c r="B26" s="18"/>
      <c r="C26" s="18"/>
      <c r="D26" s="19"/>
      <c r="E26" s="19"/>
      <c r="F26" s="19"/>
      <c r="G26" s="19"/>
    </row>
    <row r="27" spans="1:7" x14ac:dyDescent="0.25">
      <c r="A27" s="9"/>
      <c r="B27" s="10"/>
      <c r="C27" s="22" t="s">
        <v>53</v>
      </c>
      <c r="D27" s="11"/>
      <c r="E27" s="11"/>
      <c r="F27" s="11"/>
      <c r="G27" s="24">
        <f>G4+G25</f>
        <v>0</v>
      </c>
    </row>
    <row r="28" spans="1:7" x14ac:dyDescent="0.25">
      <c r="C28" s="22" t="s">
        <v>54</v>
      </c>
      <c r="E28" s="21"/>
      <c r="G28" s="23">
        <f>ROUND(G27*0.23,2)</f>
        <v>0</v>
      </c>
    </row>
    <row r="29" spans="1:7" x14ac:dyDescent="0.25">
      <c r="C29" s="22" t="s">
        <v>55</v>
      </c>
      <c r="E29" s="21"/>
      <c r="G29" s="23">
        <f>G27+G28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PRO</vt:lpstr>
      <vt:lpstr>PRO!_1832_PRO_Poznań_ul_1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2019-08-30T10:28:08Z</dcterms:modified>
</cp:coreProperties>
</file>