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95" activeTab="0"/>
  </bookViews>
  <sheets>
    <sheet name="ofertowy" sheetId="1" r:id="rId1"/>
  </sheets>
  <definedNames>
    <definedName name="Excel_BuiltIn_Print_Area_1_1">#REF!</definedName>
    <definedName name="Excel_BuiltIn_Print_Area_2">#REF!</definedName>
    <definedName name="Excel_BuiltIn_Print_Titles_1" localSheetId="0">#REF!</definedName>
    <definedName name="Excel_BuiltIn_Print_Titles_1">#REF!</definedName>
    <definedName name="_xlnm.Print_Area" localSheetId="0">'ofertowy'!$A$1:$G$56</definedName>
  </definedNames>
  <calcPr fullCalcOnLoad="1"/>
</workbook>
</file>

<file path=xl/sharedStrings.xml><?xml version="1.0" encoding="utf-8"?>
<sst xmlns="http://schemas.openxmlformats.org/spreadsheetml/2006/main" count="174" uniqueCount="101">
  <si>
    <t>Lp.</t>
  </si>
  <si>
    <t>Pozycja</t>
  </si>
  <si>
    <t>Wyszczególnienie elementów rozliczeniowych</t>
  </si>
  <si>
    <t>Jednostka</t>
  </si>
  <si>
    <t>Cena jednostk.</t>
  </si>
  <si>
    <t>Wartość</t>
  </si>
  <si>
    <t>nazwa</t>
  </si>
  <si>
    <t>ilość</t>
  </si>
  <si>
    <t>[ zł ]</t>
  </si>
  <si>
    <t>[zł]</t>
  </si>
  <si>
    <t>1</t>
  </si>
  <si>
    <t>5</t>
  </si>
  <si>
    <t>6</t>
  </si>
  <si>
    <t>7</t>
  </si>
  <si>
    <t>ROBOTY MOSTOWE</t>
  </si>
  <si>
    <t>x</t>
  </si>
  <si>
    <t>M.11.00.00.</t>
  </si>
  <si>
    <t>FUNDAMENTOWANIE</t>
  </si>
  <si>
    <t>M.11.01.01.</t>
  </si>
  <si>
    <t>Mechaniczne wykonanie wykopów w gruncie kat IV wraz z odwiezieniem urobku na składowisko Wykonawcy</t>
  </si>
  <si>
    <t>m3</t>
  </si>
  <si>
    <t>j.w. Lecz ręcznie</t>
  </si>
  <si>
    <t>m2</t>
  </si>
  <si>
    <t>M.11.01.04.</t>
  </si>
  <si>
    <t>M.12.00.00.</t>
  </si>
  <si>
    <t>ZBROJENIE</t>
  </si>
  <si>
    <t xml:space="preserve">  </t>
  </si>
  <si>
    <t>M.12.01.02.</t>
  </si>
  <si>
    <t>Zbrojenie betonu stalą klasy AIIIN- BSt500S</t>
  </si>
  <si>
    <t xml:space="preserve">- wykonanie oraz montaż zbrojenia ścianek czołowych </t>
  </si>
  <si>
    <t>kg</t>
  </si>
  <si>
    <t>M.13.00.00.</t>
  </si>
  <si>
    <t>BETON</t>
  </si>
  <si>
    <t>M.13.01.01.</t>
  </si>
  <si>
    <t>ławy fundamentowe</t>
  </si>
  <si>
    <t>M.13.01.03.</t>
  </si>
  <si>
    <t>M.13.02.02.</t>
  </si>
  <si>
    <t>- beton wyrównawczy pod fundamenty</t>
  </si>
  <si>
    <t>mb</t>
  </si>
  <si>
    <t>M.15.00.00.</t>
  </si>
  <si>
    <t>IZOLACJE</t>
  </si>
  <si>
    <t>M.15.01.03.</t>
  </si>
  <si>
    <t>Wykonanie izolacji powierzchni odziemnych poprzez dwukrotne posmarowanie materiałem bitumicznym</t>
  </si>
  <si>
    <t>M.15.06.01.</t>
  </si>
  <si>
    <t>M.19.00.00.</t>
  </si>
  <si>
    <t>ELEMENTY ZABEZPIECZAJĄCE</t>
  </si>
  <si>
    <t>M.19.01.04b.</t>
  </si>
  <si>
    <t>M.20.00.00.</t>
  </si>
  <si>
    <t>INNE ROBOTY</t>
  </si>
  <si>
    <t>M.20.01.05.</t>
  </si>
  <si>
    <t>Umocnienia skarp humusowaniem z obsianiem trawą</t>
  </si>
  <si>
    <t>M.20.01.06.</t>
  </si>
  <si>
    <t>M.20.01.14.</t>
  </si>
  <si>
    <t>M.20.01.14b.</t>
  </si>
  <si>
    <t>M.20.01.15.</t>
  </si>
  <si>
    <t>Koryto wraz z profilowaniem i zagęszczaniem podłoża</t>
  </si>
  <si>
    <t>M.20.01.16.</t>
  </si>
  <si>
    <t>M.20.02.07.</t>
  </si>
  <si>
    <t>Roboty rozbiórkowe</t>
  </si>
  <si>
    <t>M.20.02.14.</t>
  </si>
  <si>
    <t>Organizacja ruchu – wprowadzenie  tymczasowej organizacji ruchu, utrzymanie oznakowania podczas robót i przywrócenie stałego oznakowania po zakończeniu robót</t>
  </si>
  <si>
    <t>rycz.</t>
  </si>
  <si>
    <t>M.20.02.15.</t>
  </si>
  <si>
    <t>Roboty pomiarowe i geodezyjne</t>
  </si>
  <si>
    <t>RAZEM  KOSZT  ROBÓT  MOSTOWYCH (netto):</t>
  </si>
  <si>
    <t>PODATEK Vat:</t>
  </si>
  <si>
    <t>RAZEM  KOSZT  ROBÓT  MOSTOWYCH (brutto):</t>
  </si>
  <si>
    <t xml:space="preserve">Wykonanie i montaż balustrady stalowej wysokości 120 cm wg. KDM BAL1. wraz z zabezpieczeniem antykorozyjnym </t>
  </si>
  <si>
    <t>M.20.01.09.</t>
  </si>
  <si>
    <t>Zdjęcie warstwy humusu gr 35 cm</t>
  </si>
  <si>
    <t>Nawierzchnia warstwa wiążąca z AC16W gr. 6 cm (w miejscu wymiany konstrukcji drogi)</t>
  </si>
  <si>
    <t>Beton fundamentów klasy B-30 (C25/30)</t>
  </si>
  <si>
    <t>Beton podpór klasy B-30 (C25/30) w elementach o grubości &lt; 60 cm - ścianki czołowe</t>
  </si>
  <si>
    <r>
      <t xml:space="preserve">Beton klasy &lt; B-30 </t>
    </r>
    <r>
      <rPr>
        <sz val="10"/>
        <color indexed="8"/>
        <rFont val="Arial CE"/>
        <family val="0"/>
      </rPr>
      <t>(C25/30)</t>
    </r>
    <r>
      <rPr>
        <sz val="10"/>
        <color indexed="8"/>
        <rFont val="Arial CE"/>
        <family val="2"/>
      </rPr>
      <t xml:space="preserve"> bez deskowania  - beton wyrównawczy B-15 (C12/15)</t>
    </r>
  </si>
  <si>
    <t>Wykonanie nasypów z zagęszczeniem wskaźnik zagęszczenie 1,0 ziemia z dowozem z dokopu Wykonawcy</t>
  </si>
  <si>
    <t>- wykonanie oraz montaż zbrojenia płyty zespalającej</t>
  </si>
  <si>
    <t>M.13.01.05.</t>
  </si>
  <si>
    <t>- beton fundamentu</t>
  </si>
  <si>
    <t>- beton pod umocnienie wlotu/wylotu</t>
  </si>
  <si>
    <t>M.13.03.02.</t>
  </si>
  <si>
    <t>szt.</t>
  </si>
  <si>
    <t>M.15.02.01.</t>
  </si>
  <si>
    <t>Wykonanie izolacji poziomej o gr 1,0 cm z materiałów hydroizolacyjnych - termozgrzewalnych wraz z zagruntowaniem podłoża - konstrukcja przepustu</t>
  </si>
  <si>
    <t xml:space="preserve">Wykonanie izolacji poziomej o gr 0,5 cm i szerokości 0,3 m w miejscu styków prefabrykatów z materiałów hydroizolacyjnych - termozgrzewalnych wraz z zagruntowaniem podłoża </t>
  </si>
  <si>
    <t>wykonanie palisady z kołków śr. 12 cm i długości 1,0 m</t>
  </si>
  <si>
    <t>Wykonanie tymczasowego ścieku skarpowego</t>
  </si>
  <si>
    <t xml:space="preserve">Nawierzchnia warstwa ścieralna AC11S gr. 4,0 cm </t>
  </si>
  <si>
    <t xml:space="preserve">Wykonanie podbudowy pomocniczej z kruszywa łamanego 0/31,5 gr. 20cm  </t>
  </si>
  <si>
    <t>Rozbiórka konstrukcji drogi do grubości 30 cm</t>
  </si>
  <si>
    <t>Rozbiorka konstrukcji istniejącego przepustu</t>
  </si>
  <si>
    <t xml:space="preserve">Wykonanie poboczy w warstwy z kruszywa łamanego 0/31,5 gr. 15cm  </t>
  </si>
  <si>
    <t xml:space="preserve">Umocnienia skarp kamieniem ciosany grubości 16 cm łączonym zaprawą cem.-piaskową 1:3, </t>
  </si>
  <si>
    <t>reprofilacja skarp rowu</t>
  </si>
  <si>
    <t xml:space="preserve">Powierzchniowe zabezpieczenie nowych powierzchni z betonu po oczyszczeniu powierzchni metodą strumieniowo ścierną </t>
  </si>
  <si>
    <t>Beton ustroju nośnego klasy B-30 grubości &lt; 60 cm - płyta zespalająca</t>
  </si>
  <si>
    <t>Montaż prefabrykatów żelbetowych przepustu - skrzynkowe o wymiarach w świetle 1,2 m x 1,2 m dł. 0,99 m, w tym dwa elementy skrajne do zespolenia ze ściankami czołowymi, w tym uszczelnienie połączeń między prefabrykatami  (wkładki uszczelniające), w tym kotwy stalowe do zespolenia płyty oraz ścianek czołowych</t>
  </si>
  <si>
    <t>KOSZTORYS OFERTOWY</t>
  </si>
  <si>
    <t>M.20.02.16.</t>
  </si>
  <si>
    <t>Wykonanie przebudowy odcinka istn. gazociągu zgodnie z dokumentacją i wymaganiami PSG Poznań. Wykonanie rurociągu tymczasowego i jego demontaż. Demontaż wyłączonego z użytkowania odcinka gazociągu. Po wykonaniu zadania teren przywrócić do stanu pierwotnego.</t>
  </si>
  <si>
    <t>ROZBIÓRKA ISTNIEJĄCEGO I BUDOWA NOWEGO PRZEPUSTU                                              W RAMACH ZADANIA:                                                                                                                  REMONTU PRZEPUSTU DROGOWEGO ZLOKALIZOWANEGO 
W CIĄGU UL. ROPCZYCKIEJ NAD ROWEM ŚWIĄTNICA 
W POZNANIU</t>
  </si>
  <si>
    <t>Zabezpieczenie sieci elektroenergrtycznej  rurą 160 PVC dwudzielną dł. 10 m wraz z jej docięciem do dł. 2,0 m. Należy uwzględnić ewentualne inne koszty związane z zabezpieczenem sieci np. przez podwieszenie. Dodatkowo ułożenie dwóch rur SRS 160 dł. 2,0 m zgodnie z dokumentacją i warunkami technicznymi zawartym w uzgodnieniu branżowym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</si>
</sst>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206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shrinkToFit="1"/>
    </xf>
    <xf numFmtId="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13" xfId="54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0" fontId="0" fillId="0" borderId="13" xfId="54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3" xfId="54" applyNumberFormat="1" applyFont="1" applyFill="1" applyBorder="1" applyAlignment="1" applyProtection="1">
      <alignment vertical="top" wrapText="1"/>
      <protection/>
    </xf>
    <xf numFmtId="2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4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 horizontal="center" vertical="top"/>
    </xf>
    <xf numFmtId="0" fontId="4" fillId="0" borderId="13" xfId="54" applyNumberFormat="1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>
      <alignment horizontal="center"/>
    </xf>
    <xf numFmtId="0" fontId="4" fillId="0" borderId="13" xfId="54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0" fillId="0" borderId="13" xfId="54" applyNumberFormat="1" applyFont="1" applyFill="1" applyBorder="1" applyProtection="1">
      <alignment vertical="top" wrapText="1"/>
      <protection/>
    </xf>
    <xf numFmtId="0" fontId="5" fillId="0" borderId="12" xfId="0" applyFont="1" applyFill="1" applyBorder="1" applyAlignment="1">
      <alignment horizontal="center" vertical="top"/>
    </xf>
    <xf numFmtId="4" fontId="0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8" fillId="0" borderId="13" xfId="0" applyFont="1" applyFill="1" applyBorder="1" applyAlignment="1">
      <alignment horizontal="left" vertical="top"/>
    </xf>
    <xf numFmtId="4" fontId="9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left" vertical="top"/>
    </xf>
    <xf numFmtId="0" fontId="4" fillId="0" borderId="15" xfId="54" applyNumberFormat="1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vertical="top"/>
    </xf>
    <xf numFmtId="0" fontId="4" fillId="0" borderId="16" xfId="54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vertical="top"/>
    </xf>
    <xf numFmtId="0" fontId="4" fillId="0" borderId="17" xfId="54" applyNumberFormat="1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vertical="top"/>
    </xf>
    <xf numFmtId="0" fontId="0" fillId="0" borderId="18" xfId="54" applyNumberFormat="1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left" vertical="top"/>
    </xf>
    <xf numFmtId="4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 vertical="top"/>
    </xf>
    <xf numFmtId="0" fontId="0" fillId="33" borderId="13" xfId="54" applyNumberFormat="1" applyFont="1" applyFill="1" applyBorder="1" applyProtection="1">
      <alignment vertical="top" wrapText="1"/>
      <protection/>
    </xf>
    <xf numFmtId="0" fontId="0" fillId="33" borderId="13" xfId="0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0" fontId="0" fillId="33" borderId="13" xfId="54" applyNumberFormat="1" applyFont="1" applyFill="1" applyBorder="1" applyAlignment="1" applyProtection="1">
      <alignment vertical="top" wrapText="1"/>
      <protection/>
    </xf>
    <xf numFmtId="0" fontId="0" fillId="0" borderId="13" xfId="54" applyNumberFormat="1" applyFont="1" applyFill="1" applyBorder="1" applyAlignment="1" applyProtection="1" quotePrefix="1">
      <alignment vertical="top" wrapText="1"/>
      <protection/>
    </xf>
    <xf numFmtId="0" fontId="4" fillId="33" borderId="17" xfId="0" applyFont="1" applyFill="1" applyBorder="1" applyAlignment="1">
      <alignment horizontal="left" vertical="center"/>
    </xf>
    <xf numFmtId="0" fontId="4" fillId="33" borderId="17" xfId="54" applyNumberFormat="1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4" fillId="0" borderId="13" xfId="54" applyNumberFormat="1" applyFont="1" applyFill="1" applyBorder="1" applyAlignment="1" applyProtection="1" quotePrefix="1">
      <alignment vertical="top" wrapText="1"/>
      <protection/>
    </xf>
    <xf numFmtId="0" fontId="0" fillId="0" borderId="15" xfId="0" applyFont="1" applyFill="1" applyBorder="1" applyAlignment="1">
      <alignment horizontal="left" vertical="top"/>
    </xf>
    <xf numFmtId="0" fontId="0" fillId="0" borderId="15" xfId="54" applyNumberFormat="1" applyFont="1" applyFill="1" applyBorder="1" applyProtection="1">
      <alignment vertical="top" wrapText="1"/>
      <protection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/>
    </xf>
    <xf numFmtId="0" fontId="0" fillId="0" borderId="20" xfId="54" applyNumberFormat="1" applyFont="1" applyFill="1" applyBorder="1" applyAlignment="1" applyProtection="1">
      <alignment horizontal="left" vertical="top" wrapText="1"/>
      <protection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Opis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130" zoomScaleSheetLayoutView="130" workbookViewId="0" topLeftCell="A45">
      <selection activeCell="L53" sqref="L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36.75390625" style="0" customWidth="1"/>
    <col min="4" max="4" width="6.75390625" style="0" customWidth="1"/>
    <col min="5" max="5" width="9.25390625" style="0" customWidth="1"/>
    <col min="6" max="6" width="10.125" style="0" customWidth="1"/>
    <col min="7" max="7" width="12.75390625" style="0" customWidth="1"/>
  </cols>
  <sheetData>
    <row r="1" spans="1:7" ht="15.75">
      <c r="A1" s="102" t="s">
        <v>96</v>
      </c>
      <c r="B1" s="102"/>
      <c r="C1" s="102"/>
      <c r="D1" s="102"/>
      <c r="E1" s="102"/>
      <c r="F1" s="102"/>
      <c r="G1" s="102"/>
    </row>
    <row r="2" spans="1:7" s="1" customFormat="1" ht="0.75" customHeight="1">
      <c r="A2" s="103" t="s">
        <v>99</v>
      </c>
      <c r="B2" s="104"/>
      <c r="C2" s="104"/>
      <c r="D2" s="104"/>
      <c r="E2" s="104"/>
      <c r="F2" s="104"/>
      <c r="G2" s="104"/>
    </row>
    <row r="3" spans="1:7" s="1" customFormat="1" ht="33.75" customHeight="1">
      <c r="A3" s="104"/>
      <c r="B3" s="104"/>
      <c r="C3" s="104"/>
      <c r="D3" s="104"/>
      <c r="E3" s="104"/>
      <c r="F3" s="104"/>
      <c r="G3" s="104"/>
    </row>
    <row r="4" spans="1:7" s="1" customFormat="1" ht="48" customHeight="1" thickBot="1">
      <c r="A4" s="104"/>
      <c r="B4" s="104"/>
      <c r="C4" s="104"/>
      <c r="D4" s="104"/>
      <c r="E4" s="104"/>
      <c r="F4" s="104"/>
      <c r="G4" s="104"/>
    </row>
    <row r="5" spans="1:7" ht="12.75" customHeight="1" thickBot="1" thickTop="1">
      <c r="A5" s="105" t="s">
        <v>0</v>
      </c>
      <c r="B5" s="96" t="s">
        <v>1</v>
      </c>
      <c r="C5" s="107" t="s">
        <v>2</v>
      </c>
      <c r="D5" s="108" t="s">
        <v>3</v>
      </c>
      <c r="E5" s="108"/>
      <c r="F5" s="109" t="s">
        <v>4</v>
      </c>
      <c r="G5" s="95" t="s">
        <v>5</v>
      </c>
    </row>
    <row r="6" spans="1:7" ht="14.25" thickBot="1" thickTop="1">
      <c r="A6" s="106"/>
      <c r="B6" s="96"/>
      <c r="C6" s="107"/>
      <c r="D6" s="96" t="s">
        <v>6</v>
      </c>
      <c r="E6" s="95" t="s">
        <v>7</v>
      </c>
      <c r="F6" s="109"/>
      <c r="G6" s="95"/>
    </row>
    <row r="7" spans="1:7" ht="14.25" thickBot="1" thickTop="1">
      <c r="A7" s="106"/>
      <c r="B7" s="96"/>
      <c r="C7" s="107"/>
      <c r="D7" s="96"/>
      <c r="E7" s="95"/>
      <c r="F7" s="2" t="s">
        <v>8</v>
      </c>
      <c r="G7" s="2" t="s">
        <v>9</v>
      </c>
    </row>
    <row r="8" spans="1:7" ht="14.25" thickBot="1" thickTop="1">
      <c r="A8" s="3" t="s">
        <v>10</v>
      </c>
      <c r="B8" s="3">
        <v>2</v>
      </c>
      <c r="C8" s="4">
        <v>3</v>
      </c>
      <c r="D8" s="3">
        <v>4</v>
      </c>
      <c r="E8" s="2" t="s">
        <v>11</v>
      </c>
      <c r="F8" s="2" t="s">
        <v>12</v>
      </c>
      <c r="G8" s="2" t="s">
        <v>13</v>
      </c>
    </row>
    <row r="9" spans="1:7" ht="16.5" thickTop="1">
      <c r="A9" s="97"/>
      <c r="B9" s="97"/>
      <c r="C9" s="5" t="s">
        <v>14</v>
      </c>
      <c r="D9" s="98"/>
      <c r="E9" s="98"/>
      <c r="F9" s="98"/>
      <c r="G9" s="98"/>
    </row>
    <row r="10" spans="1:7" ht="12.75">
      <c r="A10" s="6" t="s">
        <v>15</v>
      </c>
      <c r="B10" s="7" t="s">
        <v>16</v>
      </c>
      <c r="C10" s="8" t="s">
        <v>17</v>
      </c>
      <c r="D10" s="9" t="s">
        <v>15</v>
      </c>
      <c r="E10" s="10" t="s">
        <v>15</v>
      </c>
      <c r="F10" s="10" t="s">
        <v>15</v>
      </c>
      <c r="G10" s="11" t="s">
        <v>15</v>
      </c>
    </row>
    <row r="11" spans="1:7" ht="38.25">
      <c r="A11" s="12">
        <v>1</v>
      </c>
      <c r="B11" s="13" t="s">
        <v>18</v>
      </c>
      <c r="C11" s="14" t="s">
        <v>19</v>
      </c>
      <c r="D11" s="15" t="s">
        <v>20</v>
      </c>
      <c r="E11" s="16">
        <v>130</v>
      </c>
      <c r="F11" s="17"/>
      <c r="G11" s="18">
        <f>ROUND(E11*F11,2)</f>
        <v>0</v>
      </c>
    </row>
    <row r="12" spans="1:7" ht="12.75">
      <c r="A12" s="12">
        <f>A11+1</f>
        <v>2</v>
      </c>
      <c r="B12" s="13"/>
      <c r="C12" s="14" t="s">
        <v>21</v>
      </c>
      <c r="D12" s="15" t="s">
        <v>20</v>
      </c>
      <c r="E12" s="16">
        <v>10</v>
      </c>
      <c r="F12" s="17"/>
      <c r="G12" s="18">
        <f>ROUND(E12*F12,2)</f>
        <v>0</v>
      </c>
    </row>
    <row r="13" spans="1:11" ht="38.25">
      <c r="A13" s="61">
        <f>A12+1</f>
        <v>3</v>
      </c>
      <c r="B13" s="62" t="s">
        <v>23</v>
      </c>
      <c r="C13" s="69" t="s">
        <v>74</v>
      </c>
      <c r="D13" s="66" t="s">
        <v>20</v>
      </c>
      <c r="E13" s="68">
        <v>140</v>
      </c>
      <c r="F13" s="63"/>
      <c r="G13" s="18">
        <f>ROUND(E13*F13,2)</f>
        <v>0</v>
      </c>
      <c r="K13" s="41"/>
    </row>
    <row r="14" spans="1:12" ht="12.75">
      <c r="A14" s="21" t="s">
        <v>15</v>
      </c>
      <c r="B14" s="22" t="s">
        <v>24</v>
      </c>
      <c r="C14" s="8" t="s">
        <v>25</v>
      </c>
      <c r="D14" s="23" t="s">
        <v>15</v>
      </c>
      <c r="E14" s="10" t="s">
        <v>15</v>
      </c>
      <c r="F14" s="10" t="s">
        <v>15</v>
      </c>
      <c r="G14" s="11" t="s">
        <v>15</v>
      </c>
      <c r="L14" t="s">
        <v>26</v>
      </c>
    </row>
    <row r="15" spans="1:7" ht="25.5">
      <c r="A15" s="12">
        <f>MAX($A$8:A14)+1</f>
        <v>4</v>
      </c>
      <c r="B15" s="24" t="s">
        <v>27</v>
      </c>
      <c r="C15" s="19" t="s">
        <v>28</v>
      </c>
      <c r="D15" s="23" t="s">
        <v>15</v>
      </c>
      <c r="E15" s="85" t="s">
        <v>15</v>
      </c>
      <c r="F15" s="85" t="s">
        <v>15</v>
      </c>
      <c r="G15" s="86" t="s">
        <v>15</v>
      </c>
    </row>
    <row r="16" spans="1:7" ht="25.5">
      <c r="A16" s="12">
        <f>MAX($A$8:A15)+1</f>
        <v>5</v>
      </c>
      <c r="B16" s="25"/>
      <c r="C16" s="19" t="s">
        <v>29</v>
      </c>
      <c r="D16" s="15" t="s">
        <v>30</v>
      </c>
      <c r="E16" s="16">
        <v>1908</v>
      </c>
      <c r="F16" s="26"/>
      <c r="G16" s="18">
        <f>ROUND(E16*F16,2)</f>
        <v>0</v>
      </c>
    </row>
    <row r="17" spans="1:7" ht="25.5">
      <c r="A17" s="12">
        <f>MAX($A$8:A16)+1</f>
        <v>6</v>
      </c>
      <c r="B17" s="25"/>
      <c r="C17" s="70" t="s">
        <v>75</v>
      </c>
      <c r="D17" s="15" t="s">
        <v>30</v>
      </c>
      <c r="E17" s="68">
        <v>349</v>
      </c>
      <c r="F17" s="26"/>
      <c r="G17" s="18">
        <f>ROUND(E17*F17,2)</f>
        <v>0</v>
      </c>
    </row>
    <row r="18" spans="1:7" ht="12.75">
      <c r="A18" s="21" t="s">
        <v>15</v>
      </c>
      <c r="B18" s="7" t="s">
        <v>31</v>
      </c>
      <c r="C18" s="8" t="s">
        <v>32</v>
      </c>
      <c r="D18" s="23" t="s">
        <v>15</v>
      </c>
      <c r="E18" s="10" t="s">
        <v>15</v>
      </c>
      <c r="F18" s="10" t="s">
        <v>15</v>
      </c>
      <c r="G18" s="11" t="s">
        <v>15</v>
      </c>
    </row>
    <row r="19" spans="1:7" ht="12.75">
      <c r="A19" s="27">
        <f>MAX($A$8:A18)+1</f>
        <v>7</v>
      </c>
      <c r="B19" s="13" t="s">
        <v>33</v>
      </c>
      <c r="C19" s="28" t="s">
        <v>71</v>
      </c>
      <c r="D19" s="23" t="s">
        <v>15</v>
      </c>
      <c r="E19" s="10" t="s">
        <v>15</v>
      </c>
      <c r="F19" s="10" t="s">
        <v>15</v>
      </c>
      <c r="G19" s="11" t="s">
        <v>15</v>
      </c>
    </row>
    <row r="20" spans="1:7" ht="12.75">
      <c r="A20" s="27">
        <f>MAX($A$8:A19)+1</f>
        <v>8</v>
      </c>
      <c r="B20" s="13"/>
      <c r="C20" s="30" t="s">
        <v>34</v>
      </c>
      <c r="D20" s="29" t="s">
        <v>20</v>
      </c>
      <c r="E20" s="20">
        <v>6.8</v>
      </c>
      <c r="F20" s="16"/>
      <c r="G20" s="18">
        <f>ROUND(E20*F20,2)</f>
        <v>0</v>
      </c>
    </row>
    <row r="21" spans="1:7" ht="38.25">
      <c r="A21" s="27">
        <f>MAX($A$8:A20)+1</f>
        <v>9</v>
      </c>
      <c r="B21" s="13" t="s">
        <v>35</v>
      </c>
      <c r="C21" s="28" t="s">
        <v>72</v>
      </c>
      <c r="D21" s="29" t="s">
        <v>20</v>
      </c>
      <c r="E21" s="16">
        <v>7.4</v>
      </c>
      <c r="F21" s="16"/>
      <c r="G21" s="18">
        <f>ROUND(E21*F21,2)</f>
        <v>0</v>
      </c>
    </row>
    <row r="22" spans="1:7" ht="25.5">
      <c r="A22" s="87">
        <f>MAX($A$9:A21)+1</f>
        <v>10</v>
      </c>
      <c r="B22" s="71" t="s">
        <v>76</v>
      </c>
      <c r="C22" s="72" t="s">
        <v>94</v>
      </c>
      <c r="D22" s="73" t="s">
        <v>20</v>
      </c>
      <c r="E22" s="74">
        <v>2.3</v>
      </c>
      <c r="F22" s="75"/>
      <c r="G22" s="18">
        <f>ROUND(E22*F22,2)</f>
        <v>0</v>
      </c>
    </row>
    <row r="23" spans="1:7" ht="38.25">
      <c r="A23" s="87">
        <f>MAX($A$9:A22)+1</f>
        <v>11</v>
      </c>
      <c r="B23" s="13" t="s">
        <v>36</v>
      </c>
      <c r="C23" s="28" t="s">
        <v>73</v>
      </c>
      <c r="D23" s="23" t="s">
        <v>15</v>
      </c>
      <c r="E23" s="83" t="s">
        <v>15</v>
      </c>
      <c r="F23" s="83" t="s">
        <v>15</v>
      </c>
      <c r="G23" s="84" t="s">
        <v>15</v>
      </c>
    </row>
    <row r="24" spans="1:7" ht="12.75">
      <c r="A24" s="27">
        <f>MAX($A$8:A23)+1</f>
        <v>12</v>
      </c>
      <c r="B24" s="13"/>
      <c r="C24" s="28" t="s">
        <v>37</v>
      </c>
      <c r="D24" s="29" t="s">
        <v>20</v>
      </c>
      <c r="E24" s="16">
        <v>2.2</v>
      </c>
      <c r="F24" s="16"/>
      <c r="G24" s="18">
        <f>ROUND(E24*F24,2)</f>
        <v>0</v>
      </c>
    </row>
    <row r="25" spans="1:7" ht="12.75">
      <c r="A25" s="27">
        <f>MAX($A$8:A24)+1</f>
        <v>13</v>
      </c>
      <c r="B25" s="13"/>
      <c r="C25" s="77" t="s">
        <v>77</v>
      </c>
      <c r="D25" s="29" t="s">
        <v>20</v>
      </c>
      <c r="E25" s="16">
        <v>6.8</v>
      </c>
      <c r="F25" s="16"/>
      <c r="G25" s="18">
        <f>ROUND(E25*F25,2)</f>
        <v>0</v>
      </c>
    </row>
    <row r="26" spans="1:7" ht="12.75">
      <c r="A26" s="27">
        <f>MAX($A$8:A25)+1</f>
        <v>14</v>
      </c>
      <c r="B26" s="13"/>
      <c r="C26" s="77" t="s">
        <v>78</v>
      </c>
      <c r="D26" s="29" t="s">
        <v>20</v>
      </c>
      <c r="E26" s="16">
        <v>4.8</v>
      </c>
      <c r="F26" s="16"/>
      <c r="G26" s="18">
        <f>ROUND(E26*F26,2)</f>
        <v>0</v>
      </c>
    </row>
    <row r="27" spans="1:7" ht="114.75">
      <c r="A27" s="27">
        <f>MAX($A$8:A26)+1</f>
        <v>15</v>
      </c>
      <c r="B27" s="71" t="s">
        <v>79</v>
      </c>
      <c r="C27" s="72" t="s">
        <v>95</v>
      </c>
      <c r="D27" s="73" t="s">
        <v>80</v>
      </c>
      <c r="E27" s="76">
        <v>10</v>
      </c>
      <c r="F27" s="75"/>
      <c r="G27" s="18">
        <f>ROUND(E27*F27,2)</f>
        <v>0</v>
      </c>
    </row>
    <row r="28" spans="1:7" ht="12.75">
      <c r="A28" s="6" t="s">
        <v>15</v>
      </c>
      <c r="B28" s="7" t="s">
        <v>39</v>
      </c>
      <c r="C28" s="8" t="s">
        <v>40</v>
      </c>
      <c r="D28" s="23" t="s">
        <v>15</v>
      </c>
      <c r="E28" s="31" t="s">
        <v>15</v>
      </c>
      <c r="F28" s="31" t="s">
        <v>15</v>
      </c>
      <c r="G28" s="32" t="s">
        <v>15</v>
      </c>
    </row>
    <row r="29" spans="1:7" ht="38.25">
      <c r="A29" s="27">
        <f>MAX($A$8:A28)+1</f>
        <v>16</v>
      </c>
      <c r="B29" s="24" t="s">
        <v>41</v>
      </c>
      <c r="C29" s="28" t="s">
        <v>42</v>
      </c>
      <c r="D29" s="15" t="s">
        <v>22</v>
      </c>
      <c r="E29" s="16">
        <v>78</v>
      </c>
      <c r="F29" s="17"/>
      <c r="G29" s="18">
        <f>ROUND(E29*F29,2)</f>
        <v>0</v>
      </c>
    </row>
    <row r="30" spans="1:7" ht="63.75">
      <c r="A30" s="27">
        <f>MAX($A$8:A29)+1</f>
        <v>17</v>
      </c>
      <c r="B30" s="71" t="s">
        <v>81</v>
      </c>
      <c r="C30" s="72" t="s">
        <v>82</v>
      </c>
      <c r="D30" s="73" t="s">
        <v>22</v>
      </c>
      <c r="E30" s="75">
        <v>35.5</v>
      </c>
      <c r="F30" s="75"/>
      <c r="G30" s="18">
        <f>ROUND(E30*F30,2)</f>
        <v>0</v>
      </c>
    </row>
    <row r="31" spans="1:7" ht="63.75">
      <c r="A31" s="27">
        <f>MAX($A$8:A30)+1</f>
        <v>18</v>
      </c>
      <c r="B31" s="71"/>
      <c r="C31" s="72" t="s">
        <v>83</v>
      </c>
      <c r="D31" s="73" t="s">
        <v>22</v>
      </c>
      <c r="E31" s="75">
        <v>6.6</v>
      </c>
      <c r="F31" s="75"/>
      <c r="G31" s="18">
        <f>ROUND(E31*F31,2)</f>
        <v>0</v>
      </c>
    </row>
    <row r="32" spans="1:7" ht="38.25">
      <c r="A32" s="27">
        <f>MAX($A$8:A31)+1</f>
        <v>19</v>
      </c>
      <c r="B32" s="24" t="s">
        <v>43</v>
      </c>
      <c r="C32" s="33" t="s">
        <v>93</v>
      </c>
      <c r="D32" s="15" t="s">
        <v>22</v>
      </c>
      <c r="E32" s="16">
        <v>17.7</v>
      </c>
      <c r="F32" s="17"/>
      <c r="G32" s="18">
        <f>ROUND(E32*F32,2)</f>
        <v>0</v>
      </c>
    </row>
    <row r="33" spans="1:7" ht="12.75">
      <c r="A33" s="34" t="s">
        <v>15</v>
      </c>
      <c r="B33" s="7" t="s">
        <v>44</v>
      </c>
      <c r="C33" s="8" t="s">
        <v>45</v>
      </c>
      <c r="D33" s="23" t="s">
        <v>15</v>
      </c>
      <c r="E33" s="10" t="s">
        <v>15</v>
      </c>
      <c r="F33" s="10" t="s">
        <v>15</v>
      </c>
      <c r="G33" s="11" t="s">
        <v>15</v>
      </c>
    </row>
    <row r="34" spans="1:7" ht="38.25">
      <c r="A34" s="27">
        <f>MAX($A$8:A33)+1</f>
        <v>20</v>
      </c>
      <c r="B34" s="13" t="s">
        <v>46</v>
      </c>
      <c r="C34" s="28" t="s">
        <v>67</v>
      </c>
      <c r="D34" s="29" t="s">
        <v>38</v>
      </c>
      <c r="E34" s="17">
        <v>9.92</v>
      </c>
      <c r="F34" s="16"/>
      <c r="G34" s="18">
        <f>ROUND(E34*F34,2)</f>
        <v>0</v>
      </c>
    </row>
    <row r="35" spans="1:7" ht="12.75">
      <c r="A35" s="21" t="s">
        <v>15</v>
      </c>
      <c r="B35" s="7" t="s">
        <v>47</v>
      </c>
      <c r="C35" s="8" t="s">
        <v>48</v>
      </c>
      <c r="D35" s="23" t="s">
        <v>15</v>
      </c>
      <c r="E35" s="10" t="s">
        <v>15</v>
      </c>
      <c r="F35" s="10" t="s">
        <v>15</v>
      </c>
      <c r="G35" s="11" t="s">
        <v>15</v>
      </c>
    </row>
    <row r="36" spans="1:7" ht="25.5">
      <c r="A36" s="61">
        <f>MAX($A$7:A35)+1</f>
        <v>21</v>
      </c>
      <c r="B36" s="64" t="s">
        <v>49</v>
      </c>
      <c r="C36" s="65" t="s">
        <v>50</v>
      </c>
      <c r="D36" s="66" t="s">
        <v>22</v>
      </c>
      <c r="E36" s="67">
        <v>32</v>
      </c>
      <c r="F36" s="63"/>
      <c r="G36" s="18">
        <f aca="true" t="shared" si="0" ref="G36:G45">ROUND(E36*F36,2)</f>
        <v>0</v>
      </c>
    </row>
    <row r="37" spans="1:7" ht="38.25">
      <c r="A37" s="61">
        <f>MAX($A$7:A36)+1</f>
        <v>22</v>
      </c>
      <c r="B37" s="24" t="s">
        <v>51</v>
      </c>
      <c r="C37" s="33" t="s">
        <v>91</v>
      </c>
      <c r="D37" s="15" t="s">
        <v>22</v>
      </c>
      <c r="E37" s="35">
        <v>31.8</v>
      </c>
      <c r="F37" s="17"/>
      <c r="G37" s="18">
        <f t="shared" si="0"/>
        <v>0</v>
      </c>
    </row>
    <row r="38" spans="1:7" ht="12.75">
      <c r="A38" s="61">
        <f>MAX($A$7:A37)+1</f>
        <v>23</v>
      </c>
      <c r="B38" s="78"/>
      <c r="C38" s="79" t="s">
        <v>92</v>
      </c>
      <c r="D38" s="80" t="s">
        <v>22</v>
      </c>
      <c r="E38" s="81">
        <v>64</v>
      </c>
      <c r="F38" s="82"/>
      <c r="G38" s="18">
        <f t="shared" si="0"/>
        <v>0</v>
      </c>
    </row>
    <row r="39" spans="1:7" ht="25.5">
      <c r="A39" s="61">
        <f>MAX($A$7:A38)+1</f>
        <v>24</v>
      </c>
      <c r="B39" s="42"/>
      <c r="C39" s="43" t="s">
        <v>84</v>
      </c>
      <c r="D39" s="44" t="s">
        <v>38</v>
      </c>
      <c r="E39" s="45">
        <v>12.6</v>
      </c>
      <c r="F39" s="46"/>
      <c r="G39" s="18">
        <f t="shared" si="0"/>
        <v>0</v>
      </c>
    </row>
    <row r="40" spans="1:7" s="37" customFormat="1" ht="25.5">
      <c r="A40" s="61">
        <f>MAX($A$7:A39)+1</f>
        <v>25</v>
      </c>
      <c r="B40" s="52" t="s">
        <v>68</v>
      </c>
      <c r="C40" s="53" t="s">
        <v>85</v>
      </c>
      <c r="D40" s="54" t="s">
        <v>61</v>
      </c>
      <c r="E40" s="55">
        <v>1</v>
      </c>
      <c r="F40" s="56"/>
      <c r="G40" s="18">
        <f t="shared" si="0"/>
        <v>0</v>
      </c>
    </row>
    <row r="41" spans="1:7" s="37" customFormat="1" ht="25.5">
      <c r="A41" s="61">
        <f>MAX($A$7:A40)+1</f>
        <v>26</v>
      </c>
      <c r="B41" s="47" t="s">
        <v>52</v>
      </c>
      <c r="C41" s="48" t="s">
        <v>86</v>
      </c>
      <c r="D41" s="49" t="s">
        <v>22</v>
      </c>
      <c r="E41" s="50">
        <v>48.6</v>
      </c>
      <c r="F41" s="51"/>
      <c r="G41" s="18">
        <f t="shared" si="0"/>
        <v>0</v>
      </c>
    </row>
    <row r="42" spans="1:7" s="37" customFormat="1" ht="38.25">
      <c r="A42" s="61">
        <f>MAX($A$7:A41)+1</f>
        <v>27</v>
      </c>
      <c r="B42" s="13" t="s">
        <v>53</v>
      </c>
      <c r="C42" s="28" t="s">
        <v>70</v>
      </c>
      <c r="D42" s="29" t="s">
        <v>22</v>
      </c>
      <c r="E42" s="20">
        <v>49.2</v>
      </c>
      <c r="F42" s="17"/>
      <c r="G42" s="18">
        <f t="shared" si="0"/>
        <v>0</v>
      </c>
    </row>
    <row r="43" spans="1:7" ht="25.5">
      <c r="A43" s="61">
        <f>MAX($A$7:A42)+1</f>
        <v>28</v>
      </c>
      <c r="B43" s="13" t="s">
        <v>54</v>
      </c>
      <c r="C43" s="36" t="s">
        <v>55</v>
      </c>
      <c r="D43" s="29" t="s">
        <v>22</v>
      </c>
      <c r="E43" s="16">
        <v>51.6</v>
      </c>
      <c r="F43" s="16"/>
      <c r="G43" s="18">
        <f t="shared" si="0"/>
        <v>0</v>
      </c>
    </row>
    <row r="44" spans="1:7" ht="25.5">
      <c r="A44" s="61">
        <f>MAX($A$7:A43)+1</f>
        <v>29</v>
      </c>
      <c r="B44" s="13" t="s">
        <v>56</v>
      </c>
      <c r="C44" s="28" t="s">
        <v>87</v>
      </c>
      <c r="D44" s="29" t="s">
        <v>22</v>
      </c>
      <c r="E44" s="16">
        <v>51.6</v>
      </c>
      <c r="F44" s="16"/>
      <c r="G44" s="18">
        <f t="shared" si="0"/>
        <v>0</v>
      </c>
    </row>
    <row r="45" spans="1:7" ht="25.5">
      <c r="A45" s="61">
        <f>MAX($A$7:A44)+1</f>
        <v>30</v>
      </c>
      <c r="B45" s="13"/>
      <c r="C45" s="28" t="s">
        <v>90</v>
      </c>
      <c r="D45" s="29" t="s">
        <v>22</v>
      </c>
      <c r="E45" s="16">
        <v>55</v>
      </c>
      <c r="F45" s="16"/>
      <c r="G45" s="18">
        <f t="shared" si="0"/>
        <v>0</v>
      </c>
    </row>
    <row r="46" spans="1:7" ht="12.75">
      <c r="A46" s="61">
        <f>MAX($A$7:A45)+1</f>
        <v>31</v>
      </c>
      <c r="B46" s="22" t="s">
        <v>57</v>
      </c>
      <c r="C46" s="8" t="s">
        <v>58</v>
      </c>
      <c r="D46" s="23" t="s">
        <v>15</v>
      </c>
      <c r="E46" s="10" t="s">
        <v>15</v>
      </c>
      <c r="F46" s="10" t="s">
        <v>15</v>
      </c>
      <c r="G46" s="11" t="s">
        <v>15</v>
      </c>
    </row>
    <row r="47" spans="1:7" ht="25.5">
      <c r="A47" s="61">
        <f>MAX($A$7:A46)+1</f>
        <v>32</v>
      </c>
      <c r="B47" s="25"/>
      <c r="C47" s="19" t="s">
        <v>88</v>
      </c>
      <c r="D47" s="15" t="s">
        <v>22</v>
      </c>
      <c r="E47" s="20">
        <v>48.6</v>
      </c>
      <c r="F47" s="17"/>
      <c r="G47" s="18">
        <f aca="true" t="shared" si="1" ref="G47:G53">ROUND(E47*F47,2)</f>
        <v>0</v>
      </c>
    </row>
    <row r="48" spans="1:7" ht="25.5">
      <c r="A48" s="61">
        <f>MAX($A$7:A47)+1</f>
        <v>33</v>
      </c>
      <c r="B48" s="38"/>
      <c r="C48" s="14" t="s">
        <v>89</v>
      </c>
      <c r="D48" s="15" t="s">
        <v>20</v>
      </c>
      <c r="E48" s="20">
        <v>15</v>
      </c>
      <c r="F48" s="17"/>
      <c r="G48" s="18">
        <f t="shared" si="1"/>
        <v>0</v>
      </c>
    </row>
    <row r="49" spans="1:7" ht="12.75">
      <c r="A49" s="61">
        <f>MAX($A$7:A48)+1</f>
        <v>34</v>
      </c>
      <c r="B49" s="25"/>
      <c r="C49" s="19" t="s">
        <v>69</v>
      </c>
      <c r="D49" s="15" t="s">
        <v>22</v>
      </c>
      <c r="E49" s="20">
        <v>120</v>
      </c>
      <c r="F49" s="17"/>
      <c r="G49" s="18">
        <f t="shared" si="1"/>
        <v>0</v>
      </c>
    </row>
    <row r="50" spans="1:9" ht="15" customHeight="1">
      <c r="A50" s="61">
        <f>MAX($A$7:A49)+1</f>
        <v>35</v>
      </c>
      <c r="B50" s="57" t="s">
        <v>59</v>
      </c>
      <c r="C50" s="58" t="s">
        <v>60</v>
      </c>
      <c r="D50" s="59" t="s">
        <v>61</v>
      </c>
      <c r="E50" s="60">
        <v>1</v>
      </c>
      <c r="F50" s="60"/>
      <c r="G50" s="18">
        <f t="shared" si="1"/>
        <v>0</v>
      </c>
      <c r="H50" s="40"/>
      <c r="I50" s="40"/>
    </row>
    <row r="51" spans="1:7" ht="15" customHeight="1">
      <c r="A51" s="61">
        <f>MAX($A$7:A50)+1</f>
        <v>36</v>
      </c>
      <c r="B51" s="24" t="s">
        <v>62</v>
      </c>
      <c r="C51" s="14" t="s">
        <v>63</v>
      </c>
      <c r="D51" s="88" t="s">
        <v>61</v>
      </c>
      <c r="E51" s="20">
        <v>1</v>
      </c>
      <c r="F51" s="17"/>
      <c r="G51" s="18">
        <f t="shared" si="1"/>
        <v>0</v>
      </c>
    </row>
    <row r="52" spans="1:7" ht="94.5" customHeight="1">
      <c r="A52" s="61">
        <f>MAX($A$7:A51)+1</f>
        <v>37</v>
      </c>
      <c r="B52" s="24" t="s">
        <v>97</v>
      </c>
      <c r="C52" s="14" t="s">
        <v>98</v>
      </c>
      <c r="D52" s="15" t="s">
        <v>61</v>
      </c>
      <c r="E52" s="20">
        <v>1</v>
      </c>
      <c r="F52" s="17"/>
      <c r="G52" s="18">
        <f t="shared" si="1"/>
        <v>0</v>
      </c>
    </row>
    <row r="53" spans="1:7" ht="115.5" thickBot="1">
      <c r="A53" s="94">
        <f>MAX($A$7:A52)+1</f>
        <v>38</v>
      </c>
      <c r="B53" s="89"/>
      <c r="C53" s="90" t="s">
        <v>100</v>
      </c>
      <c r="D53" s="91" t="s">
        <v>61</v>
      </c>
      <c r="E53" s="92">
        <v>1</v>
      </c>
      <c r="F53" s="93"/>
      <c r="G53" s="18">
        <f t="shared" si="1"/>
        <v>0</v>
      </c>
    </row>
    <row r="54" spans="1:7" ht="17.25" thickBot="1" thickTop="1">
      <c r="A54" s="99" t="s">
        <v>64</v>
      </c>
      <c r="B54" s="100"/>
      <c r="C54" s="100"/>
      <c r="D54" s="100"/>
      <c r="E54" s="100"/>
      <c r="F54" s="101"/>
      <c r="G54" s="39">
        <f>ROUND(SUM(G11:G13,G16:G17,G20:G22,G24:G27,G29:G32,G34,G36:G45,G47:G53),2)</f>
        <v>0</v>
      </c>
    </row>
    <row r="55" spans="1:7" ht="17.25" thickBot="1" thickTop="1">
      <c r="A55" s="99" t="s">
        <v>65</v>
      </c>
      <c r="B55" s="100"/>
      <c r="C55" s="100"/>
      <c r="D55" s="100"/>
      <c r="E55" s="100"/>
      <c r="F55" s="101"/>
      <c r="G55" s="39">
        <f>ROUND(G54*0.23,2)</f>
        <v>0</v>
      </c>
    </row>
    <row r="56" spans="1:7" ht="17.25" thickBot="1" thickTop="1">
      <c r="A56" s="99" t="s">
        <v>66</v>
      </c>
      <c r="B56" s="100"/>
      <c r="C56" s="100"/>
      <c r="D56" s="100"/>
      <c r="E56" s="100"/>
      <c r="F56" s="101"/>
      <c r="G56" s="39">
        <f>ROUND(SUM(G54,G55),2)</f>
        <v>0</v>
      </c>
    </row>
    <row r="57" ht="13.5" thickTop="1"/>
  </sheetData>
  <sheetProtection/>
  <mergeCells count="15">
    <mergeCell ref="A55:F55"/>
    <mergeCell ref="A56:F56"/>
    <mergeCell ref="A1:G1"/>
    <mergeCell ref="A2:G4"/>
    <mergeCell ref="A5:A7"/>
    <mergeCell ref="B5:B7"/>
    <mergeCell ref="C5:C7"/>
    <mergeCell ref="D5:E5"/>
    <mergeCell ref="F5:F6"/>
    <mergeCell ref="G5:G6"/>
    <mergeCell ref="D6:D7"/>
    <mergeCell ref="E6:E7"/>
    <mergeCell ref="A9:B9"/>
    <mergeCell ref="D9:G9"/>
    <mergeCell ref="A54:F54"/>
  </mergeCells>
  <printOptions/>
  <pageMargins left="1.3779527559055118" right="0.5905511811023623" top="0.787401574803149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Eryk</dc:creator>
  <cp:keywords/>
  <dc:description/>
  <cp:lastModifiedBy>Joanna Adamska</cp:lastModifiedBy>
  <cp:lastPrinted>2018-07-24T08:27:24Z</cp:lastPrinted>
  <dcterms:created xsi:type="dcterms:W3CDTF">2010-05-21T07:48:06Z</dcterms:created>
  <dcterms:modified xsi:type="dcterms:W3CDTF">2019-05-27T11:35:35Z</dcterms:modified>
  <cp:category/>
  <cp:version/>
  <cp:contentType/>
  <cp:contentStatus/>
  <cp:revision>1</cp:revision>
</cp:coreProperties>
</file>