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je_dane\swieloch\Documents\Moje dokumenty\2019\SKIBOWA\DOKUMENTACJA PROJEKTOWA DLA DZ\"/>
    </mc:Choice>
  </mc:AlternateContent>
  <bookViews>
    <workbookView xWindow="0" yWindow="0" windowWidth="14370" windowHeight="12120"/>
  </bookViews>
  <sheets>
    <sheet name="Arkusz1" sheetId="1" r:id="rId1"/>
  </sheets>
  <definedNames>
    <definedName name="_xlnm.Print_Area" localSheetId="0">Arkusz1!$A$1:$H$112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1" i="1"/>
  <c r="H90" i="1"/>
  <c r="H89" i="1"/>
  <c r="H88" i="1"/>
  <c r="H87" i="1"/>
  <c r="H85" i="1"/>
  <c r="H84" i="1"/>
  <c r="H83" i="1"/>
  <c r="H82" i="1"/>
  <c r="H81" i="1"/>
  <c r="H80" i="1"/>
  <c r="H79" i="1"/>
  <c r="H78" i="1"/>
  <c r="H77" i="1"/>
  <c r="H74" i="1"/>
  <c r="H73" i="1"/>
  <c r="H72" i="1"/>
  <c r="H71" i="1"/>
  <c r="H70" i="1"/>
  <c r="H68" i="1"/>
  <c r="H67" i="1"/>
  <c r="H66" i="1"/>
  <c r="H65" i="1"/>
  <c r="H64" i="1"/>
  <c r="H63" i="1"/>
  <c r="H61" i="1"/>
  <c r="H60" i="1"/>
  <c r="H59" i="1"/>
  <c r="H58" i="1"/>
  <c r="H57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75" i="1" l="1"/>
  <c r="H107" i="1" s="1"/>
  <c r="H108" i="1" l="1"/>
  <c r="H109" i="1"/>
</calcChain>
</file>

<file path=xl/sharedStrings.xml><?xml version="1.0" encoding="utf-8"?>
<sst xmlns="http://schemas.openxmlformats.org/spreadsheetml/2006/main" count="462" uniqueCount="253">
  <si>
    <t>Lp.</t>
  </si>
  <si>
    <t>Podstawa</t>
  </si>
  <si>
    <t>Nr spec.techn.</t>
  </si>
  <si>
    <t>Opis</t>
  </si>
  <si>
    <t>Ilość</t>
  </si>
  <si>
    <t>ROBOTY PRZYGOTOWAWCZE  Kod CPV:  45111000-8 - Roboty w zakresie burzenia, roboty ziemne  45233000-9 - Roboty w zakresie konstruowania, fundamentowania oraz wykonywania nawierzchni autostrad, dróg</t>
  </si>
  <si>
    <t>1 d.1</t>
  </si>
  <si>
    <t>KNR 2-01 0119-03</t>
  </si>
  <si>
    <t>D 01.01.01</t>
  </si>
  <si>
    <t>Roboty pomiarowe przy liniowych robotach ziemnych - trasa drogi w terenie równinnym</t>
  </si>
  <si>
    <t>km</t>
  </si>
  <si>
    <t>2 d.1</t>
  </si>
  <si>
    <t>KNNR 1 0104-13</t>
  </si>
  <si>
    <t>D 01.02.01</t>
  </si>
  <si>
    <t>Karczowanie pni o śr. 36-45 cm koparką podsiębierną w gruntach kat.III-IV o normalnej wilgotności  (karczowanie pnia (usunięcie karpiny) o średnicy ok. 40 cm (wraz z wywozem); materiał do zagospodarowania przez Wykonawcę)</t>
  </si>
  <si>
    <t>szt.</t>
  </si>
  <si>
    <t>3 d.1</t>
  </si>
  <si>
    <t>KNNR 1 0107-02</t>
  </si>
  <si>
    <t>Wywożenie karpiny na odległość do 2 km</t>
  </si>
  <si>
    <t>mp</t>
  </si>
  <si>
    <t>4 d.1</t>
  </si>
  <si>
    <t>KNNR 1 0107-05</t>
  </si>
  <si>
    <t>Dodatek za każdy następny 1 km odległości transportu karpiny, gałęzi ponad 2 km  (wywóz materiałów z wycinki na łączną odległość 23 km) Krotność = 21</t>
  </si>
  <si>
    <t>5 d.1</t>
  </si>
  <si>
    <t>KNR 2-21 0107-04</t>
  </si>
  <si>
    <t>D 01.02.01a</t>
  </si>
  <si>
    <t>Zabezpieczenie drzew o średnicy ponad 30 cm na okres wykonywania robót ziemnych</t>
  </si>
  <si>
    <t>6 d.1</t>
  </si>
  <si>
    <t>KNR 2-01 0125-01 + KNR 2-01 0125-05</t>
  </si>
  <si>
    <t>D 01.02.02</t>
  </si>
  <si>
    <t>Ręczne usunięcie warstwy ziemi urodzajnej (humusu) o grubości do 15 cm bez darni z przerzutem  Ręczne usunięcie warstwy ziemi urodzajnej (humusu) bez darni z przerzutem - dodatek za każde dalsze 5 cm grubości  (Usunięcie warstwy ziemi urodzajnej (humusu) o grubości warstwy 10 cm ręcznie z wywozem poza teren budowy w ciągu ul. Skibowej (pod chodnik, opaski oraz nową warstwę humusu))</t>
  </si>
  <si>
    <t>m2</t>
  </si>
  <si>
    <t>7 d.1</t>
  </si>
  <si>
    <t>KNR 2-01 0211-07</t>
  </si>
  <si>
    <t>Roboty ziemne wykonywane koparkami przedsiębiernymi 0.60 m3 w ziemi kat. I-III uprzednio zmagazynowanej w hałdach z transportem urobku samochodami samowyładowczymi na odległość do 1 km</t>
  </si>
  <si>
    <t>m3</t>
  </si>
  <si>
    <t>8 d.1</t>
  </si>
  <si>
    <t>KNR 2-01 0214-04</t>
  </si>
  <si>
    <t>Nakłady uzupełniające za każde dalsze rozpoczęte 0.5 km transportu ponad 1 km samochodami samowyładowczymi po drogach utwardzonych ziemi kat. III-IV  (wywóz humusu na łączną odległość 23 km) Krotność = 44</t>
  </si>
  <si>
    <t>9 d.1</t>
  </si>
  <si>
    <t>KNR 2-31 0802-07 + KNR 2-31 0802-08</t>
  </si>
  <si>
    <t>D 01.02.04</t>
  </si>
  <si>
    <t>Mechaniczne rozebranie podbudowy z kruszywa kamiennego o grubości 15 cm  Mechaniczne rozebranie podbudowy z kruszywa kamiennego - za każdy dalszy 1 cm grubości  (Rozebranie podbudowy o gr. 10-15 cm z kruszywa naturalnego stabilizowanego mechanicznie - na chodniku z wywozem, materiał do zagospodarowania przez Wykonawcę)</t>
  </si>
  <si>
    <t>10 d.1</t>
  </si>
  <si>
    <t>KNR 4-04 1103-03</t>
  </si>
  <si>
    <t>Załadowanie gruzu koparko-ładowarką przy obsłudze na zmianę roboczą przez 5 samochodów samowyładowczych</t>
  </si>
  <si>
    <t>11 d.1</t>
  </si>
  <si>
    <t>KNR 4-04 1103-04</t>
  </si>
  <si>
    <t>Wywiezienie gruzu z terenu rozbiórki przy mechanicznym załadowaniu i wyładowaniu samochodem samowyładowczym na odległość 1 km</t>
  </si>
  <si>
    <t>12 d.1</t>
  </si>
  <si>
    <t>KNR 4-04 1103-05</t>
  </si>
  <si>
    <t>Wywiezienie gruzu z terenu rozbiórki przy mechanicznym załadowaniu i wyładowaniu samochodem samowyładowczym - dodatek za każdy następny rozpoczęty 1 km  (wywóz materiałów z rozbiórki na łączną odległość 23 km) Krotność = 22</t>
  </si>
  <si>
    <t>13 d.1</t>
  </si>
  <si>
    <t>KNR 2-31 0801-03 + KNR 2-31 0801-04</t>
  </si>
  <si>
    <t>Mechaniczne rozebranie podbudowy betonowej o grubości 12 cm  Mechaniczne rozebranie podbudowy betonowej - za każdy dalszy 1 cm grubości  (Rozebranie podbudowy z chudego betonu o średniej gr. 15 cm mechanicznie - na zjeździe z wywozem gruzu, materiał do zagospodarowania przez Wykonawcę)</t>
  </si>
  <si>
    <t>14 d.1</t>
  </si>
  <si>
    <t>Mechaniczne rozebranie podbudowy betonowej o grubości 12 cm  Mechaniczne rozebranie podbudowy betonowej - za każdy dalszy 1 cm grubości  (Rozebranie podbudowy z chudego betonu o średniej gr. 20 cm mechanicznie - na miejscach postojowych z wywozem gruzu, materiał do zagospodarowania przez Wykonawcę)</t>
  </si>
  <si>
    <t>15 d.1</t>
  </si>
  <si>
    <t>16 d.1</t>
  </si>
  <si>
    <t>17 d.1</t>
  </si>
  <si>
    <t>18 d.1</t>
  </si>
  <si>
    <t>KNR 2-31 0804-03 analogia</t>
  </si>
  <si>
    <t>Mechaniczne rozebranie nawierzchni z tłucznia kamiennego o grubości 15 cm  (Rozebranie nawierzchni z kruszywa (grys, żwir, piasek) gr. 15 cm na zjazdach z wywozem, materiał do zagospodarowania przez Wykonawcę)</t>
  </si>
  <si>
    <t>19 d.1</t>
  </si>
  <si>
    <t>KNR 2-31 0804-03 + KNR 2-31 0804-04 analogia</t>
  </si>
  <si>
    <t>Mechaniczne rozebranie nawierzchni z tłucznia kamiennego o grubości 15 cm  Mechaniczne rozebranie nawierzchni z tłucznia kamiennego - za każdy dalszy 1 cm grubości  (Rozebranie nawierzchni z kruszywa (grys) gr. 20 cm na opasce między miejscami postojowymi a jezdnią z wywozem, materiał do zagospodarowania przez Wykonawcę)</t>
  </si>
  <si>
    <t>20 d.1</t>
  </si>
  <si>
    <t>21 d.1</t>
  </si>
  <si>
    <t>22 d.1</t>
  </si>
  <si>
    <t>23 d.1</t>
  </si>
  <si>
    <t>KNR 2-31 0805-03 analogia</t>
  </si>
  <si>
    <t>Ręczne rozebranie nawierzchni z kostki kamiennej nieregularnej o wysokości 8 cm na podsypce cementowo-piaskowej  (Rozebranie nawierzchni z betonowej kostki brukowej gr. 8 cm z wywozem na Bazę Materiałową ZDM)</t>
  </si>
  <si>
    <t>24 d.1</t>
  </si>
  <si>
    <t>25 d.1</t>
  </si>
  <si>
    <t>26 d.1</t>
  </si>
  <si>
    <t>Wywiezienie gruzu z terenu rozbiórki przy mechanicznym załadowaniu i wyładowaniu samochodem samowyładowczym - dodatek za każdy następny rozpoczęty 1 km  (wywóz materiałów z rozbiórki na na Bazę Materiałową ZDM na łączną odległość 11 km) Krotność = 10</t>
  </si>
  <si>
    <t>27 d.1</t>
  </si>
  <si>
    <t>Ręczne rozebranie nawierzchni z kostki kamiennej nieregularnej o wysokości 8 cm na podsypce cementowo-piaskowej  (Rozebranie nawierzchni z betonowej kostki brukowej gr. 8 cm (materiał do przekazania Właścicielowi posesji do której prowadzi zjazd))</t>
  </si>
  <si>
    <t>28 d.1</t>
  </si>
  <si>
    <t>KNR 2-31 0813-03 analogia</t>
  </si>
  <si>
    <t>Rozebranie krawężników betonowych 15x30 cm na podsypce cementowo-piaskowej  (Rozebranie krawężników betonowych 15x30 cm (z wywozem gruzu - materiał do zagospodarowania przez Wykonawcę)</t>
  </si>
  <si>
    <t>m</t>
  </si>
  <si>
    <t>29 d.1</t>
  </si>
  <si>
    <t>KNR 2-31 0814-05 analogia</t>
  </si>
  <si>
    <t>Rozebranie krawężników wtopionych 12x25 cm na podsypce cementowo-piaskowej  (Rozebranie oporników betonowych 10x25 cm, na ławie betonowej, wtopionych, jako obramowanie chodnika i miejsc postojowych z wywozem gruzu - materiał do zagospodarowania przez Wykonawcę)</t>
  </si>
  <si>
    <t>30 d.1</t>
  </si>
  <si>
    <t>31 d.1</t>
  </si>
  <si>
    <t>32 d.1</t>
  </si>
  <si>
    <t>33 d.1</t>
  </si>
  <si>
    <t>KNR 2-31 0814-02</t>
  </si>
  <si>
    <t>Rozebranie obrzeży 8x30 cm na podsypce piaskowej  (Rozebranie obrzeży betonowych 8x30 cm (koloru szarego i czerwonego) na ławie betonowej - obramowanie miejsc postojowych, zjazdów oraz chodnika; z wywozem gruzu - materiał do zagospodarowania przez Wykonawcę)</t>
  </si>
  <si>
    <t>34 d.1</t>
  </si>
  <si>
    <t>35 d.1</t>
  </si>
  <si>
    <t>36 d.1</t>
  </si>
  <si>
    <t>37 d.1</t>
  </si>
  <si>
    <t>KNR 2-31 0812-03</t>
  </si>
  <si>
    <t>Rozebranie ław pod krawężniki z betonu</t>
  </si>
  <si>
    <t>38 d.1</t>
  </si>
  <si>
    <t>39 d.1</t>
  </si>
  <si>
    <t>40 d.1</t>
  </si>
  <si>
    <t>41 d.1</t>
  </si>
  <si>
    <t>KNR 2-31 0818-08 analogia</t>
  </si>
  <si>
    <t>Rozebranie słupków do znaków  (Demontaż dwóch słupków ogrodzeniowych koloru zielonego)</t>
  </si>
  <si>
    <t>42 d.1</t>
  </si>
  <si>
    <t>KNNR-W 9 0814-01</t>
  </si>
  <si>
    <t>Zabezpieczenie istniejących kabli energetycznych rurami ochronnymi dwudzielnymi z PCW o śr. do 110 mm  (Zabezpieczenie kabli energetycznych rurami osłonowymi dwudzielnymi typu A 110PS)</t>
  </si>
  <si>
    <t>43 d.1</t>
  </si>
  <si>
    <t>KNNR-W 9 0814-04</t>
  </si>
  <si>
    <t>Zabezpieczenie istniejących kabli energetycznych rurami ochronnymi dwudzielnymi stalowymi o śr. 100-200 mm  (Zabezpieczenie wodociągów i gazociągów rurą ochronną osłonową stalową, ocynkowaną, dwudzielną o średnicy dostosowanej do zabezpieczanego przewodu (pod miejscami postojowymi z płyt ażurowych))</t>
  </si>
  <si>
    <t>44 d.1</t>
  </si>
  <si>
    <t xml:space="preserve"> analiza indywidualna Uproszczona</t>
  </si>
  <si>
    <t>szt</t>
  </si>
  <si>
    <t>45 d.1</t>
  </si>
  <si>
    <t>Montaż ławek z oparciem i podłokietnikiem (LAW-06) o wymiarach 196x90x48 cm; stopa, oparcie i podłokietnik ze stali ocynkowanej malowanej proszkowo w kolorze czarnym półmatowym; siedzisko z drewna egzotycznego lub drewna liściastego malowanego lakierobejcą na kolor – jasny orzech.</t>
  </si>
  <si>
    <t>46 d.1</t>
  </si>
  <si>
    <t>Montaż koszy na śmieci (KOS-03) o wysokości 72 cm, średnicy 53 cm, wykonanych z betonu płukanego granitu; struktura kamyków frakcji 3-5 mm, pojemność kosza z wkładem - 70L</t>
  </si>
  <si>
    <t>ROBOTY ZIEMNE  Kod CPV:  45112000-5 - Roboty w zakresie usuwania gleby</t>
  </si>
  <si>
    <t>47 d.2</t>
  </si>
  <si>
    <t>KNR 2-01 0202-02</t>
  </si>
  <si>
    <t>D 02.01.01</t>
  </si>
  <si>
    <t>Roboty ziemne wykonywane koparkami przedsiębiernymi o poj. łyżki 0.40 m3 w gruncie kat. III z transportem urobku samochodami samowyładowczymi na odległość do 1 km  (Roboty ziemne wykonywane ręcznie (w miejscach zbliżeń do istniejącej infrastruktury branżowej) oraz koparkami w gr.kat. I-IV z transportem urobku na odkład samochodami samowyładowczymi - grunty nieprzydatnych do ponownego wbudowania)</t>
  </si>
  <si>
    <t>48 d.2</t>
  </si>
  <si>
    <t>Nakłady uzupełniające za każde dalsze rozpoczęte 0.5 km transportu ponad 1 km samochodami samowyładowczymi po drogach utwardzonych ziemi kat. III-IV  (transport urobku na łączną odległość 23 km) Krotność = 44</t>
  </si>
  <si>
    <t>49 d.2</t>
  </si>
  <si>
    <t>KNR 2-01 0313-01</t>
  </si>
  <si>
    <t>D 02.03.01</t>
  </si>
  <si>
    <t>Ręczne formowanie nasypów z ziemi dowożonej samochodami samowyładowczymi (kat. gruntu I-II)  (Nasypy wykonywane mechanicznie i ręcznie w gr. kat III z transportem urobku przyczepami samowyładowczymi  (formowanie i zagęszczanie nasypów  ręcznie w miejscach zbliżeń do istniejącej infrastruktury podziemnej oraz zasypka w rejonie ław pod krawężniki))</t>
  </si>
  <si>
    <t>50 d.2</t>
  </si>
  <si>
    <t>KNR 2-01 0236-01</t>
  </si>
  <si>
    <t>Zagęszczenie nasypów ubijakami mechanicznymi; grunty sypkie kat. I-III</t>
  </si>
  <si>
    <t>PODBUDOWY  Kod CPV:  45233000-9 - Roboty w zakresie konstruowania, fundamentowania oraz wykonywania nawierzchni autostrad, dróg</t>
  </si>
  <si>
    <t>51 d.3</t>
  </si>
  <si>
    <t>KNR 2-31 0103-04</t>
  </si>
  <si>
    <t>D 04.01.01</t>
  </si>
  <si>
    <t>Mechaniczne profilowanie i zagęszczenie podłoża pod warstwy konstrukcyjne nawierzchni w gruncie kat. I-IV  (opaski żwirowe przy ul. Skibowej)</t>
  </si>
  <si>
    <t>52 d.3</t>
  </si>
  <si>
    <t>Mechaniczne profilowanie i zagęszczenie podłoża pod warstwy konstrukcyjne nawierzchni w gruncie kat. I-IV  (nawierzchnia na chodniku (nowy chodnik))</t>
  </si>
  <si>
    <t>53 d.3</t>
  </si>
  <si>
    <t>Mechaniczne profilowanie i zagęszczenie podłoża pod warstwy konstrukcyjne nawierzchni w gruncie kat. I-IV  (nawierzchnia na chodniku na szerokości zjazdu (na odcinku od km 0+000 do km 0+206,50))</t>
  </si>
  <si>
    <t>54 d.3</t>
  </si>
  <si>
    <t>Mechaniczne profilowanie i zagęszczenie podłoża pod warstwy konstrukcyjne nawierzchni w gruncie kat. I-IV  (na miejscach postojowych)</t>
  </si>
  <si>
    <t>55 d.3</t>
  </si>
  <si>
    <t>KNR AT-03 0202-02</t>
  </si>
  <si>
    <t>D 04.03.01</t>
  </si>
  <si>
    <t>Mechaniczne oczyszczenie i skropienie emulsją asfaltową na zimno podbudowy lub nawierzchni betonowej/bitumicznej; zużycie emulsji 0,5 kg/m2</t>
  </si>
  <si>
    <t>56 d.3</t>
  </si>
  <si>
    <t>KNR 2-31 0114-07 + KNR 2-31 0114-08</t>
  </si>
  <si>
    <t>D 04.04.02</t>
  </si>
  <si>
    <t>Podbudowa z kruszywa łamanego - warstwa górna o grubości po zagęszczeniu 8 cm  Podbudowa z kruszywa łamanego - warstwa górna - za każdy dalszy 1 cm grubości po zagęszczeniu  (Wykonanie warstwy z kruszywa łamanego 0/31.5 mm stabilizowanego mechaniecznie grubości 15 cm na zjazdach - regulacja wysokościowa nawierzchni na istniejących zjazdach (dowiązanie się do niwelety projektowanego chodnika))</t>
  </si>
  <si>
    <t>57 d.3</t>
  </si>
  <si>
    <t>D 04.04.04</t>
  </si>
  <si>
    <t>Podbudowa z kruszywa łamanego - warstwa górna o grubości po zagęszczeniu 8 cm  Podbudowa z kruszywa łamanego - warstwa górna - za każdy dalszy 1 cm grubości po zagęszczeniu  (Wykonanie podbudowy zasadniczej z tłucznia drogowego 31.5÷63 mm, grubość warstwy 17 cm)</t>
  </si>
  <si>
    <t>58 d.3</t>
  </si>
  <si>
    <t>KNR 2-31 0114-05 + KNR 2-31 0114-06</t>
  </si>
  <si>
    <t>Podbudowa z kruszywa łamanego - warstwa dolna o grubości po zagęszczeniu 15 cm  Podbudowa z kruszywa łamanego - warstwa dolna - za każdy dalszy 1 cm grubości po zagęszczeniu  (Wykonanie warstwy chłonnej z tłucznia drogowego 31.5÷63 mm, grubość warstwy 50 cm (układana w dwóch warstwach bez klinowania), układanego na geowłókninie separacyjno-filtracyjnej, nietkanej, igłowanej) Krotność = 2</t>
  </si>
  <si>
    <t>59 d.3</t>
  </si>
  <si>
    <t>KNR 9-11 0201-02</t>
  </si>
  <si>
    <t>Separacja warstw gruntu geowłókninami układanymi prostopadle do osi drogi sposobem ręcznym  (ułożenie geowłókniny separacyjno-filtracyjnej, nietkanej, igłowanej)</t>
  </si>
  <si>
    <t>60 d.3</t>
  </si>
  <si>
    <t>KNR 2-31 0109-03 + KNR 2-31 0109-04</t>
  </si>
  <si>
    <t>D 04.05.01</t>
  </si>
  <si>
    <t>Podbudowa betonowa bez dylatacji - grubość warstwy po zagęszczeniu 12 cm  Podbudowa betonowa bez dylatacji - za każdy dalszy 1 cm grubości warstwy po zagęszczeniu  (Wykonanie warstwy wzmacniającej z kruszywa stabilizowanego cementem o Rm=2,5 MPa o grub. 10 cm)</t>
  </si>
  <si>
    <t>61 d.3</t>
  </si>
  <si>
    <t>D 04.06.01</t>
  </si>
  <si>
    <t>Podbudowa betonowa bez dylatacji - grubość warstwy po zagęszczeniu 12 cm  Podbudowa betonowa bez dylatacji - za każdy dalszy 1 cm grubości warstwy po zagęszczeniu  (Wykonanie podbudowy z chudego betonu, gr. w-wy do 10 cm)</t>
  </si>
  <si>
    <t>62 d.3</t>
  </si>
  <si>
    <t>Podbudowa betonowa bez dylatacji - grubość warstwy po zagęszczeniu 12 cm  Podbudowa betonowa bez dylatacji - za każdy dalszy 1 cm grubości warstwy po zagęszczeniu  (Wykonanie podbudowy zasadniczej z chudego betonu grub. 15 cm)</t>
  </si>
  <si>
    <t>NAWIERZCHNIE  Kod CPV:  45233000-9 - Roboty w zakresie konstruowania, fundamentowania oraz wykonywania nawierzchni autostrad, dróg</t>
  </si>
  <si>
    <t>63 d.4</t>
  </si>
  <si>
    <t>KNR 2-31 0310-05 + KNR 2-31 0310-06</t>
  </si>
  <si>
    <t>D 05.03.05/a</t>
  </si>
  <si>
    <t>Nawierzchnia z mieszanek mineralno-bitumicznych grysowych - warstwa ścieralna asfaltowa - grubość po zagęszczeniu 3 cm  Nawierzchnia z mieszanek mineralno-bitumicznych grysowych - warstwa ścieralna asfaltowa - za każdy dalszy 1 cm grubości po zagęszczeniu  (Wykonanie nawierzchni z betonu asfaltowego AC 8 S, gr. 4 cm)</t>
  </si>
  <si>
    <t>64 d.4</t>
  </si>
  <si>
    <t>KNR AT-03 0102-01</t>
  </si>
  <si>
    <t>D 05.03.11</t>
  </si>
  <si>
    <t>Roboty remontowe - frezowanie nawierzchni bitumicznej o gr. do 4 cm z wywozem materiału z rozbiórki na odl. do 1 km  (Wykonanie frezowania nawierzchni asfaltowych na zimno: śr. gr. w-wy 2÷4 cm (destrukt przewidziany do wywiezienia na Bazę Materiałową ZDM))</t>
  </si>
  <si>
    <t>65 d.4</t>
  </si>
  <si>
    <t>Wywiezienie gruzu z terenu rozbiórki przy mechanicznym załadowaniu i wyładowaniu samochodem samowyładowczym - dodatek za każdy następny rozpoczęty 1 km  (wywóz destruktu na Bazę Materiałową ZDM na łączną odległość 10 km) Krotność = 10</t>
  </si>
  <si>
    <t>66 d.4</t>
  </si>
  <si>
    <t>KNR 2-31 0511-03</t>
  </si>
  <si>
    <t>D 05.03.23</t>
  </si>
  <si>
    <t>Nawierzchnie z kostki brukowej betonowej o grubości 8 cm na podsypce cementowo-piaskowej  (Nawierzchnia z betonowej kostki brukowej 20x10 cm grub. 8 cm typu prostokąt bez fazy na podsypce cementowo-piaskowej 1:4 gr. 3÷5 cm z wypełnieniem spoin mieszanką piasku płukanego z cementem na sucho; koloru szarego)</t>
  </si>
  <si>
    <t>67 d.4</t>
  </si>
  <si>
    <t>Nawierzchnie z kostki brukowej betonowej o grubości 8 cm na podsypce cementowo-piaskowej  (Nawierzchnia z betonowej kostki brukowej 20x10 cm grub. 8 cm typu prostokąt bez fazy na podsypce cementowo-piaskowej 1:4 gr. 3÷5 cm z wypełnieniem spoin mieszanką piasku płukanego z cementem na sucho; koloru grafitowego)</t>
  </si>
  <si>
    <t>68 d.4</t>
  </si>
  <si>
    <t>KNR 2-31 1206-04 analogia</t>
  </si>
  <si>
    <t>Remont cząstkowy chodników z kostki kamiennej nieregularnej o wysokości 6 cm na podsypce cementowo-piaskowej z wypełnieniem spoin zaprawą cementową  (Regulacja wysokościowa istniejącej nawierzchni zjazdów - demontaż istniejącej kostki i ponowne jej ułożenie na nowej podsypce cementowo-piaskowej o zmiennej grubości 3÷7 cm (początek opracowania) oraz regulacja wysokościowa (lokalna) istniejącej nawierzchni zjazdów (odcinek od km 0+194 do km 0+309.90) - demontaż istniejącej kostki i ponowne jej ułożenie na nowej podsypce cementowo-piaskowej o zmiennej grubości 3÷5 cm)</t>
  </si>
  <si>
    <t>69 d.4</t>
  </si>
  <si>
    <t>KNR 2-01 0129-03</t>
  </si>
  <si>
    <t>Układanie czasowych dróg kołowych i placów z płyt żelbetowych ażurowych o powierzchni 1 szt. do 1 m2  (Nawierzchnia z betonowych płyt ażurowych 60x40 cm grub. 8 cm koloru szarego na podsypce piaskowej grub. 5 cm (z wypełnieniem otworów żwirem/grysem 8÷16 mm, jasnym) układanej na geowłókninie separacyjno-filtracyjnej, nietkanej, igłowanej)</t>
  </si>
  <si>
    <t>70 d.4</t>
  </si>
  <si>
    <t>ROBOTY WYKOŃCZENIOWE  Kod CPV:  45112000-5 - Roboty w zakresie usuwania gleby</t>
  </si>
  <si>
    <t>71 d.5</t>
  </si>
  <si>
    <t>KNR 2-01 0510-01 + KNR 2-01 0510-02</t>
  </si>
  <si>
    <t>D 06.01.01</t>
  </si>
  <si>
    <t>Humusowanie skarp z obsianiem przy grubości warstwy humusu 5 cm  Humusowanie skarp z obsianiem dodatek za każde następne 5 cm humusu  (Humusowanie pasów zieleni (trawników) z obsianiem przy grubości warstwy humusu 15 cm z zakupem i dowozem humusu)</t>
  </si>
  <si>
    <t>72 d.5</t>
  </si>
  <si>
    <t>KNR 2-31 0105-03 + KNR 2-31 0105-04</t>
  </si>
  <si>
    <t>Podsypka piaskowa z zagęszczeniem mechanicznym - 3 cm grubości warstwy po zagęszczeniu  Podsypka piaskowa z zagęszczeniem mechanicznym - za każdy dalszy 1 cm grubości warstwy po zagęszczeniu  (Wykonanie opasek ze żwiru/grysu sortowanego 16÷32 mm grubości 10 cm na geowłókninie separacyjno-filtracyjnej o gramaturze 150 g/m2 wraz z podsypką z piasku średniego o grubości 10 cm:  - podsypka piaskowa)</t>
  </si>
  <si>
    <t>73 d.5</t>
  </si>
  <si>
    <t>Podsypka piaskowa z zagęszczeniem mechanicznym - 3 cm grubości warstwy po zagęszczeniu  Podsypka piaskowa z zagęszczeniem mechanicznym - za każdy dalszy 1 cm grubości warstwy po zagęszczeniu  (Wykonanie opasek ze żwiru/grysu sortowanego 16÷32 mm grubości 10 cm na geowłókninie separacyjno-filtracyjnej o gramaturze 150 g/m2 wraz z podsypką z piasku średniego o grubości 10 cm:  - opaska ze żwiru/grysu)</t>
  </si>
  <si>
    <t>74 d.5</t>
  </si>
  <si>
    <t>Separacja warstw gruntu geowłókninami układanymi prostopadle do osi drogi sposobem ręcznym  (geowłóknina separacyjno-filtracyjna o gramaturze 150 g/m2)</t>
  </si>
  <si>
    <t>ELEMENTY ULIC  Kod CPV:  45233000-9 - Roboty w zakresie konstruowania, fundamentowania oraz wykonywania nawierzchni autostrad, dróg</t>
  </si>
  <si>
    <t>75 d.6</t>
  </si>
  <si>
    <t>KNR 2-31 0403-03</t>
  </si>
  <si>
    <t>D 08.01.01</t>
  </si>
  <si>
    <t>Krawężniki betonowe wystające o wymiarach 15x30 cm na podsypce cementowo-piaskowej</t>
  </si>
  <si>
    <t>76 d.6</t>
  </si>
  <si>
    <t>KNR 2-31 0402-04</t>
  </si>
  <si>
    <t>Ława pod krawężniki betonowa z oporem  (Wykonanie ławy z oporem z betonu C12/15 pod krawężnik betonowy)</t>
  </si>
  <si>
    <t>77 d.6</t>
  </si>
  <si>
    <t>KNR 2-31 0403-05 analogia</t>
  </si>
  <si>
    <t>Krawężniki betonowe wtopione o wymiarach 12x25 cm na podsypce cementowo-piaskowej  (Ustawienie krawężników betonowych o wymiarach 15x22x100 (75) cm na podsypce cementowo-piaskowej 1:4 gr. 5 cm i na ławie betonowej z oporem z betonu C12/15)</t>
  </si>
  <si>
    <t>78 d.6</t>
  </si>
  <si>
    <t>79 d.6</t>
  </si>
  <si>
    <t>Krawężniki betonowe wtopione o wymiarach 12x25 cm na podsypce cementowo-piaskowej  (Ustawienie krawężników betonowych o wymiarach 15x22/30x100 (75) cm na podsypce cementowo-piaskowej 1:4 gr. 5 cm i na ławie betonowej z oporem z betonu C12/15)</t>
  </si>
  <si>
    <t>80 d.6</t>
  </si>
  <si>
    <t>81 d.6</t>
  </si>
  <si>
    <t>Krawężniki betonowe wtopione o wymiarach 12x25 cm na podsypce cementowo-piaskowej  (Ustawienie krawężników betonowych o wymiarach 10x25x100 (75) cm na podsypce cementowo-piaskowej 1:4 gr. 5 cm i na ławie betonowej z oporem z betonu C12/15)</t>
  </si>
  <si>
    <t>82 d.6</t>
  </si>
  <si>
    <t>83 d.6</t>
  </si>
  <si>
    <t>KNR 2-31 0403-05</t>
  </si>
  <si>
    <t>Krawężniki betonowe wtopione o wymiarach 12x25 cm na podsypce cementowo-piaskowej  (Ustawienie krawężników betonowych o wymiarach 12x25x100 (75) cm na podsypce cementowo-piaskowej 1:4 gr. 5 cm i na ławie betonowej z oporem z betonu C12/15)</t>
  </si>
  <si>
    <t>84 d.6</t>
  </si>
  <si>
    <t>85 d.6</t>
  </si>
  <si>
    <t>KNR 2-31 0502-04</t>
  </si>
  <si>
    <t>D 08.02.01</t>
  </si>
  <si>
    <t>Chodniki z płyt betonowych 50x50x7 cm na podsypce cementowo-piaskowej z wypełnieniem spoin zaprawą cementową  (Wykonanie nawierzchni chodników z płyt betonowych gładkich 50x50x7 cm koloru szarego, na podsypce cementowo-piaskowej 1:4 gr. 4 cm z wypełnieniem spoin mieszanką piasku płukanego z cementem na sucho, na odcinku od km 0+000 do km 0+206.50)</t>
  </si>
  <si>
    <t>86 d.6</t>
  </si>
  <si>
    <t>KNR 2-31 0407-05</t>
  </si>
  <si>
    <t>D 08.03.01</t>
  </si>
  <si>
    <t>Obrzeża betonowe o wymiarach 30x8 cm na podsypce cementowo-piaskowej z wypełnieniem spoin zaprawą cementową</t>
  </si>
  <si>
    <t>87 d.6</t>
  </si>
  <si>
    <t>KNR 2-31 0402-04 analogia</t>
  </si>
  <si>
    <t>Ława pod krawężniki betonowa z oporem  (Wykonanie ławy z oporem z betonu C12/15 pod obrzeża)</t>
  </si>
  <si>
    <t>Montaż separatorów parkingowych gumowych o wymiarach 1820x152x102 mm odblaskowych w rozstawie co 80 cm (przykręcane do opornika betonowego), wzdłuż istniejących miejsc postojowych prostopadłych występujących wzdłuż ulicy Skibowej,</t>
  </si>
  <si>
    <t>Nazwa zadania:</t>
  </si>
  <si>
    <t>PRZEDMIAR ROBÓT (OFERTA)</t>
  </si>
  <si>
    <t>BRANŻA DROGOWA</t>
  </si>
  <si>
    <t>Jednostka obmiarowa</t>
  </si>
  <si>
    <t>Cena jednostkowa</t>
  </si>
  <si>
    <t>Wartość zł</t>
  </si>
  <si>
    <t>PROJEKT CHODNIKA I DROGI ROWEROWEJ W UL. SKIBOWEJ NA ODCINKU OD UL. SZCZEPANKOWO                                                                             DO UL. RODAWSKIEJ - AKTUALIZACJA                                                                                                                                                         NOWA NAZWA ZADANIA:                                                                                                                                                                                        "BUDOWA CHODNIKA W UL. SKIBOWEJ NA ODCINKU OD UL. SZCZEPANKOWO DO UL. RODAWSKIEJ"                                                     (od ronda do posesji nr 13, tj. do zjazdu w km 0+261,52 włącznie)</t>
  </si>
  <si>
    <t xml:space="preserve">Razem dział: ROBOTY PRZYGOTOWAWCZE  </t>
  </si>
  <si>
    <t xml:space="preserve">Razem dział: ROBOTY ZIEMNE  </t>
  </si>
  <si>
    <t xml:space="preserve">Razem dział: PODBUDOWY </t>
  </si>
  <si>
    <t xml:space="preserve">Razem dział: NAWIERZCHNIE </t>
  </si>
  <si>
    <t xml:space="preserve">Razem dział: ROBOTY WYKOŃCZENIOWE  </t>
  </si>
  <si>
    <t xml:space="preserve">Razem dział: ELEMENTY ULIC  </t>
  </si>
  <si>
    <t>Wartość kosztorysowa robót bez podatku VAT</t>
  </si>
  <si>
    <t>Podatek VAT</t>
  </si>
  <si>
    <t>Wartość kosztorysowa z podatkiem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</si>
</sst>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 applyAlignment="1">
      <alignment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4" fontId="1" fillId="0" borderId="18" xfId="0" applyNumberFormat="1" applyFont="1" applyBorder="1" applyAlignment="1">
      <alignment wrapText="1"/>
    </xf>
    <xf numFmtId="0" fontId="1" fillId="3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4" fontId="1" fillId="2" borderId="2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top" wrapText="1"/>
    </xf>
    <xf numFmtId="4" fontId="1" fillId="4" borderId="22" xfId="0" applyNumberFormat="1" applyFont="1" applyFill="1" applyBorder="1" applyAlignment="1">
      <alignment wrapText="1"/>
    </xf>
    <xf numFmtId="4" fontId="1" fillId="4" borderId="17" xfId="0" applyNumberFormat="1" applyFont="1" applyFill="1" applyBorder="1" applyAlignment="1">
      <alignment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view="pageBreakPreview" topLeftCell="A99" zoomScale="90" zoomScaleNormal="100" zoomScaleSheetLayoutView="90" workbookViewId="0">
      <selection activeCell="M106" sqref="M106"/>
    </sheetView>
  </sheetViews>
  <sheetFormatPr defaultRowHeight="15" x14ac:dyDescent="0.25"/>
  <cols>
    <col min="1" max="1" width="11" style="1" customWidth="1"/>
    <col min="2" max="2" width="17.140625" style="1" customWidth="1"/>
    <col min="3" max="3" width="14.28515625" style="1" customWidth="1"/>
    <col min="4" max="4" width="50.7109375" style="1" customWidth="1"/>
    <col min="5" max="5" width="10.85546875" style="1" customWidth="1"/>
    <col min="6" max="6" width="9.140625" style="1"/>
    <col min="7" max="7" width="12.7109375" style="32" customWidth="1"/>
    <col min="8" max="8" width="11.85546875" style="1" customWidth="1"/>
  </cols>
  <sheetData>
    <row r="1" spans="1:8" ht="27" x14ac:dyDescent="0.25">
      <c r="A1" s="23" t="s">
        <v>238</v>
      </c>
      <c r="B1" s="23"/>
      <c r="C1" s="23"/>
      <c r="D1" s="23"/>
      <c r="E1" s="23"/>
      <c r="F1" s="23"/>
      <c r="G1" s="23"/>
      <c r="H1" s="23"/>
    </row>
    <row r="2" spans="1:8" ht="23.25" x14ac:dyDescent="0.25">
      <c r="A2" s="24" t="s">
        <v>239</v>
      </c>
      <c r="B2" s="24"/>
      <c r="C2" s="24"/>
      <c r="D2" s="24"/>
      <c r="E2" s="24"/>
      <c r="F2" s="24"/>
      <c r="G2" s="24"/>
      <c r="H2" s="24"/>
    </row>
    <row r="3" spans="1:8" ht="15.75" x14ac:dyDescent="0.25">
      <c r="A3" s="22" t="s">
        <v>237</v>
      </c>
      <c r="B3" s="22"/>
      <c r="C3" s="22"/>
      <c r="D3" s="2"/>
    </row>
    <row r="4" spans="1:8" ht="83.25" customHeight="1" x14ac:dyDescent="0.25">
      <c r="A4" s="25" t="s">
        <v>243</v>
      </c>
      <c r="B4" s="25"/>
      <c r="C4" s="25"/>
      <c r="D4" s="25"/>
      <c r="E4" s="25"/>
      <c r="F4" s="25"/>
      <c r="G4" s="25"/>
      <c r="H4" s="25"/>
    </row>
    <row r="5" spans="1:8" ht="21.75" customHeight="1" thickBot="1" x14ac:dyDescent="0.3"/>
    <row r="6" spans="1:8" ht="38.25" customHeight="1" thickTop="1" x14ac:dyDescent="0.25">
      <c r="A6" s="3" t="s">
        <v>0</v>
      </c>
      <c r="B6" s="4" t="s">
        <v>1</v>
      </c>
      <c r="C6" s="4" t="s">
        <v>2</v>
      </c>
      <c r="D6" s="4" t="s">
        <v>3</v>
      </c>
      <c r="E6" s="4" t="s">
        <v>240</v>
      </c>
      <c r="F6" s="4" t="s">
        <v>4</v>
      </c>
      <c r="G6" s="33" t="s">
        <v>241</v>
      </c>
      <c r="H6" s="5" t="s">
        <v>242</v>
      </c>
    </row>
    <row r="7" spans="1:8" ht="15.75" thickBot="1" x14ac:dyDescent="0.3">
      <c r="A7" s="6">
        <v>1</v>
      </c>
      <c r="B7" s="7">
        <v>2</v>
      </c>
      <c r="C7" s="7">
        <v>3</v>
      </c>
      <c r="D7" s="8">
        <v>4</v>
      </c>
      <c r="E7" s="7">
        <v>5</v>
      </c>
      <c r="F7" s="7">
        <v>6</v>
      </c>
      <c r="G7" s="34">
        <v>7</v>
      </c>
      <c r="H7" s="9">
        <v>8</v>
      </c>
    </row>
    <row r="8" spans="1:8" ht="29.25" customHeight="1" thickTop="1" x14ac:dyDescent="0.25">
      <c r="A8" s="14">
        <v>1</v>
      </c>
      <c r="B8" s="26" t="s">
        <v>5</v>
      </c>
      <c r="C8" s="27"/>
      <c r="D8" s="27"/>
      <c r="E8" s="27"/>
      <c r="F8" s="27"/>
      <c r="G8" s="27"/>
      <c r="H8" s="28"/>
    </row>
    <row r="9" spans="1:8" ht="30" x14ac:dyDescent="0.25">
      <c r="A9" s="10" t="s">
        <v>6</v>
      </c>
      <c r="B9" s="11" t="s">
        <v>7</v>
      </c>
      <c r="C9" s="11" t="s">
        <v>8</v>
      </c>
      <c r="D9" s="11" t="s">
        <v>9</v>
      </c>
      <c r="E9" s="11" t="s">
        <v>10</v>
      </c>
      <c r="F9" s="11">
        <v>0.26500000000000001</v>
      </c>
      <c r="G9" s="12">
        <v>0</v>
      </c>
      <c r="H9" s="13">
        <f>ROUND(F9*G9,2)</f>
        <v>0</v>
      </c>
    </row>
    <row r="10" spans="1:8" ht="75" x14ac:dyDescent="0.25">
      <c r="A10" s="10" t="s">
        <v>11</v>
      </c>
      <c r="B10" s="11" t="s">
        <v>12</v>
      </c>
      <c r="C10" s="11" t="s">
        <v>13</v>
      </c>
      <c r="D10" s="11" t="s">
        <v>14</v>
      </c>
      <c r="E10" s="11" t="s">
        <v>15</v>
      </c>
      <c r="F10" s="11">
        <v>1</v>
      </c>
      <c r="G10" s="12">
        <v>0</v>
      </c>
      <c r="H10" s="13">
        <f>ROUND(F10*G10,2)</f>
        <v>0</v>
      </c>
    </row>
    <row r="11" spans="1:8" x14ac:dyDescent="0.25">
      <c r="A11" s="10" t="s">
        <v>16</v>
      </c>
      <c r="B11" s="11" t="s">
        <v>17</v>
      </c>
      <c r="C11" s="11" t="s">
        <v>13</v>
      </c>
      <c r="D11" s="11" t="s">
        <v>18</v>
      </c>
      <c r="E11" s="11" t="s">
        <v>19</v>
      </c>
      <c r="F11" s="11">
        <v>0.28000000000000003</v>
      </c>
      <c r="G11" s="12">
        <v>0</v>
      </c>
      <c r="H11" s="13">
        <f>ROUND(F11*G11,2)</f>
        <v>0</v>
      </c>
    </row>
    <row r="12" spans="1:8" ht="45" x14ac:dyDescent="0.25">
      <c r="A12" s="10" t="s">
        <v>20</v>
      </c>
      <c r="B12" s="11" t="s">
        <v>21</v>
      </c>
      <c r="C12" s="11" t="s">
        <v>13</v>
      </c>
      <c r="D12" s="11" t="s">
        <v>22</v>
      </c>
      <c r="E12" s="11" t="s">
        <v>19</v>
      </c>
      <c r="F12" s="11">
        <v>0.28000000000000003</v>
      </c>
      <c r="G12" s="12">
        <v>0</v>
      </c>
      <c r="H12" s="13">
        <f>ROUND(F12*G12,2)</f>
        <v>0</v>
      </c>
    </row>
    <row r="13" spans="1:8" ht="30" x14ac:dyDescent="0.25">
      <c r="A13" s="10" t="s">
        <v>23</v>
      </c>
      <c r="B13" s="11" t="s">
        <v>24</v>
      </c>
      <c r="C13" s="11" t="s">
        <v>25</v>
      </c>
      <c r="D13" s="11" t="s">
        <v>26</v>
      </c>
      <c r="E13" s="11" t="s">
        <v>15</v>
      </c>
      <c r="F13" s="11">
        <v>44</v>
      </c>
      <c r="G13" s="12">
        <v>0</v>
      </c>
      <c r="H13" s="13">
        <f>ROUND(F13*G13,2)</f>
        <v>0</v>
      </c>
    </row>
    <row r="14" spans="1:8" ht="120" x14ac:dyDescent="0.25">
      <c r="A14" s="10" t="s">
        <v>27</v>
      </c>
      <c r="B14" s="11" t="s">
        <v>28</v>
      </c>
      <c r="C14" s="11" t="s">
        <v>29</v>
      </c>
      <c r="D14" s="11" t="s">
        <v>30</v>
      </c>
      <c r="E14" s="11" t="s">
        <v>31</v>
      </c>
      <c r="F14" s="11">
        <v>750</v>
      </c>
      <c r="G14" s="12">
        <v>0</v>
      </c>
      <c r="H14" s="13">
        <f>ROUND(F14*G14,2)</f>
        <v>0</v>
      </c>
    </row>
    <row r="15" spans="1:8" ht="61.5" customHeight="1" x14ac:dyDescent="0.25">
      <c r="A15" s="10" t="s">
        <v>32</v>
      </c>
      <c r="B15" s="11" t="s">
        <v>33</v>
      </c>
      <c r="C15" s="11" t="s">
        <v>29</v>
      </c>
      <c r="D15" s="11" t="s">
        <v>34</v>
      </c>
      <c r="E15" s="11" t="s">
        <v>35</v>
      </c>
      <c r="F15" s="11">
        <v>75</v>
      </c>
      <c r="G15" s="12">
        <v>0</v>
      </c>
      <c r="H15" s="13">
        <f>ROUND(F15*G15,2)</f>
        <v>0</v>
      </c>
    </row>
    <row r="16" spans="1:8" ht="75" x14ac:dyDescent="0.25">
      <c r="A16" s="10" t="s">
        <v>36</v>
      </c>
      <c r="B16" s="11" t="s">
        <v>37</v>
      </c>
      <c r="C16" s="11" t="s">
        <v>29</v>
      </c>
      <c r="D16" s="11" t="s">
        <v>38</v>
      </c>
      <c r="E16" s="11" t="s">
        <v>35</v>
      </c>
      <c r="F16" s="11">
        <v>75</v>
      </c>
      <c r="G16" s="12">
        <v>0</v>
      </c>
      <c r="H16" s="13">
        <f>ROUND(F16*G16,2)</f>
        <v>0</v>
      </c>
    </row>
    <row r="17" spans="1:8" ht="105" x14ac:dyDescent="0.25">
      <c r="A17" s="10" t="s">
        <v>39</v>
      </c>
      <c r="B17" s="11" t="s">
        <v>40</v>
      </c>
      <c r="C17" s="11" t="s">
        <v>41</v>
      </c>
      <c r="D17" s="11" t="s">
        <v>42</v>
      </c>
      <c r="E17" s="11" t="s">
        <v>31</v>
      </c>
      <c r="F17" s="11">
        <v>153</v>
      </c>
      <c r="G17" s="12">
        <v>0</v>
      </c>
      <c r="H17" s="13">
        <f>ROUND(F17*G17,2)</f>
        <v>0</v>
      </c>
    </row>
    <row r="18" spans="1:8" ht="45" x14ac:dyDescent="0.25">
      <c r="A18" s="10" t="s">
        <v>43</v>
      </c>
      <c r="B18" s="11" t="s">
        <v>44</v>
      </c>
      <c r="C18" s="11" t="s">
        <v>41</v>
      </c>
      <c r="D18" s="11" t="s">
        <v>45</v>
      </c>
      <c r="E18" s="11" t="s">
        <v>35</v>
      </c>
      <c r="F18" s="11">
        <v>19</v>
      </c>
      <c r="G18" s="12">
        <v>0</v>
      </c>
      <c r="H18" s="13">
        <f>ROUND(F18*G18,2)</f>
        <v>0</v>
      </c>
    </row>
    <row r="19" spans="1:8" ht="45" x14ac:dyDescent="0.25">
      <c r="A19" s="10" t="s">
        <v>46</v>
      </c>
      <c r="B19" s="11" t="s">
        <v>47</v>
      </c>
      <c r="C19" s="11" t="s">
        <v>41</v>
      </c>
      <c r="D19" s="11" t="s">
        <v>48</v>
      </c>
      <c r="E19" s="11" t="s">
        <v>35</v>
      </c>
      <c r="F19" s="11">
        <v>19</v>
      </c>
      <c r="G19" s="12">
        <v>0</v>
      </c>
      <c r="H19" s="13">
        <f>ROUND(F19*G19,2)</f>
        <v>0</v>
      </c>
    </row>
    <row r="20" spans="1:8" ht="75" x14ac:dyDescent="0.25">
      <c r="A20" s="10" t="s">
        <v>49</v>
      </c>
      <c r="B20" s="11" t="s">
        <v>50</v>
      </c>
      <c r="C20" s="11" t="s">
        <v>41</v>
      </c>
      <c r="D20" s="11" t="s">
        <v>51</v>
      </c>
      <c r="E20" s="11" t="s">
        <v>35</v>
      </c>
      <c r="F20" s="11">
        <v>19</v>
      </c>
      <c r="G20" s="12">
        <v>0</v>
      </c>
      <c r="H20" s="13">
        <f>ROUND(F20*G20,2)</f>
        <v>0</v>
      </c>
    </row>
    <row r="21" spans="1:8" ht="90" x14ac:dyDescent="0.25">
      <c r="A21" s="10" t="s">
        <v>52</v>
      </c>
      <c r="B21" s="11" t="s">
        <v>53</v>
      </c>
      <c r="C21" s="11" t="s">
        <v>41</v>
      </c>
      <c r="D21" s="11" t="s">
        <v>54</v>
      </c>
      <c r="E21" s="11" t="s">
        <v>31</v>
      </c>
      <c r="F21" s="11">
        <v>15</v>
      </c>
      <c r="G21" s="12">
        <v>0</v>
      </c>
      <c r="H21" s="13">
        <f>ROUND(F21*G21,2)</f>
        <v>0</v>
      </c>
    </row>
    <row r="22" spans="1:8" ht="105" x14ac:dyDescent="0.25">
      <c r="A22" s="10" t="s">
        <v>55</v>
      </c>
      <c r="B22" s="11" t="s">
        <v>53</v>
      </c>
      <c r="C22" s="11" t="s">
        <v>41</v>
      </c>
      <c r="D22" s="11" t="s">
        <v>56</v>
      </c>
      <c r="E22" s="11" t="s">
        <v>31</v>
      </c>
      <c r="F22" s="11">
        <v>149</v>
      </c>
      <c r="G22" s="12">
        <v>0</v>
      </c>
      <c r="H22" s="13">
        <f>ROUND(F22*G22,2)</f>
        <v>0</v>
      </c>
    </row>
    <row r="23" spans="1:8" ht="45" x14ac:dyDescent="0.25">
      <c r="A23" s="10" t="s">
        <v>57</v>
      </c>
      <c r="B23" s="11" t="s">
        <v>44</v>
      </c>
      <c r="C23" s="11" t="s">
        <v>41</v>
      </c>
      <c r="D23" s="11" t="s">
        <v>45</v>
      </c>
      <c r="E23" s="11" t="s">
        <v>35</v>
      </c>
      <c r="F23" s="11">
        <v>32</v>
      </c>
      <c r="G23" s="12">
        <v>0</v>
      </c>
      <c r="H23" s="13">
        <f>ROUND(F23*G23,2)</f>
        <v>0</v>
      </c>
    </row>
    <row r="24" spans="1:8" ht="45" x14ac:dyDescent="0.25">
      <c r="A24" s="10" t="s">
        <v>58</v>
      </c>
      <c r="B24" s="11" t="s">
        <v>47</v>
      </c>
      <c r="C24" s="11" t="s">
        <v>41</v>
      </c>
      <c r="D24" s="11" t="s">
        <v>48</v>
      </c>
      <c r="E24" s="11" t="s">
        <v>35</v>
      </c>
      <c r="F24" s="11">
        <v>32</v>
      </c>
      <c r="G24" s="12">
        <v>0</v>
      </c>
      <c r="H24" s="13">
        <f>ROUND(F24*G24,2)</f>
        <v>0</v>
      </c>
    </row>
    <row r="25" spans="1:8" ht="75" x14ac:dyDescent="0.25">
      <c r="A25" s="10" t="s">
        <v>59</v>
      </c>
      <c r="B25" s="11" t="s">
        <v>50</v>
      </c>
      <c r="C25" s="11" t="s">
        <v>41</v>
      </c>
      <c r="D25" s="11" t="s">
        <v>51</v>
      </c>
      <c r="E25" s="11" t="s">
        <v>35</v>
      </c>
      <c r="F25" s="11">
        <v>32</v>
      </c>
      <c r="G25" s="12">
        <v>0</v>
      </c>
      <c r="H25" s="13">
        <f>ROUND(F25*G25,2)</f>
        <v>0</v>
      </c>
    </row>
    <row r="26" spans="1:8" ht="75" x14ac:dyDescent="0.25">
      <c r="A26" s="10" t="s">
        <v>60</v>
      </c>
      <c r="B26" s="11" t="s">
        <v>61</v>
      </c>
      <c r="C26" s="11" t="s">
        <v>41</v>
      </c>
      <c r="D26" s="11" t="s">
        <v>62</v>
      </c>
      <c r="E26" s="11" t="s">
        <v>31</v>
      </c>
      <c r="F26" s="11">
        <v>105</v>
      </c>
      <c r="G26" s="12">
        <v>0</v>
      </c>
      <c r="H26" s="13">
        <f>ROUND(F26*G26,2)</f>
        <v>0</v>
      </c>
    </row>
    <row r="27" spans="1:8" ht="105" x14ac:dyDescent="0.25">
      <c r="A27" s="10" t="s">
        <v>63</v>
      </c>
      <c r="B27" s="11" t="s">
        <v>64</v>
      </c>
      <c r="C27" s="11" t="s">
        <v>41</v>
      </c>
      <c r="D27" s="11" t="s">
        <v>65</v>
      </c>
      <c r="E27" s="11" t="s">
        <v>31</v>
      </c>
      <c r="F27" s="11">
        <v>90</v>
      </c>
      <c r="G27" s="12">
        <v>0</v>
      </c>
      <c r="H27" s="13">
        <f>ROUND(F27*G27,2)</f>
        <v>0</v>
      </c>
    </row>
    <row r="28" spans="1:8" ht="45" x14ac:dyDescent="0.25">
      <c r="A28" s="10" t="s">
        <v>66</v>
      </c>
      <c r="B28" s="11" t="s">
        <v>44</v>
      </c>
      <c r="C28" s="11" t="s">
        <v>41</v>
      </c>
      <c r="D28" s="11" t="s">
        <v>45</v>
      </c>
      <c r="E28" s="11" t="s">
        <v>35</v>
      </c>
      <c r="F28" s="11">
        <v>34</v>
      </c>
      <c r="G28" s="12">
        <v>0</v>
      </c>
      <c r="H28" s="13">
        <f>ROUND(F28*G28,2)</f>
        <v>0</v>
      </c>
    </row>
    <row r="29" spans="1:8" ht="45" x14ac:dyDescent="0.25">
      <c r="A29" s="10" t="s">
        <v>67</v>
      </c>
      <c r="B29" s="11" t="s">
        <v>47</v>
      </c>
      <c r="C29" s="11" t="s">
        <v>41</v>
      </c>
      <c r="D29" s="11" t="s">
        <v>48</v>
      </c>
      <c r="E29" s="11" t="s">
        <v>35</v>
      </c>
      <c r="F29" s="11">
        <v>34</v>
      </c>
      <c r="G29" s="12">
        <v>0</v>
      </c>
      <c r="H29" s="13">
        <f>ROUND(F29*G29,2)</f>
        <v>0</v>
      </c>
    </row>
    <row r="30" spans="1:8" ht="75" x14ac:dyDescent="0.25">
      <c r="A30" s="10" t="s">
        <v>68</v>
      </c>
      <c r="B30" s="11" t="s">
        <v>50</v>
      </c>
      <c r="C30" s="11" t="s">
        <v>41</v>
      </c>
      <c r="D30" s="11" t="s">
        <v>51</v>
      </c>
      <c r="E30" s="11" t="s">
        <v>35</v>
      </c>
      <c r="F30" s="11">
        <v>34</v>
      </c>
      <c r="G30" s="12">
        <v>0</v>
      </c>
      <c r="H30" s="13">
        <f>ROUND(F30*G30,2)</f>
        <v>0</v>
      </c>
    </row>
    <row r="31" spans="1:8" ht="60" customHeight="1" x14ac:dyDescent="0.25">
      <c r="A31" s="10" t="s">
        <v>69</v>
      </c>
      <c r="B31" s="11" t="s">
        <v>70</v>
      </c>
      <c r="C31" s="11" t="s">
        <v>41</v>
      </c>
      <c r="D31" s="11" t="s">
        <v>71</v>
      </c>
      <c r="E31" s="11" t="s">
        <v>31</v>
      </c>
      <c r="F31" s="11">
        <v>302</v>
      </c>
      <c r="G31" s="12">
        <v>0</v>
      </c>
      <c r="H31" s="13">
        <f>ROUND(F31*G31,2)</f>
        <v>0</v>
      </c>
    </row>
    <row r="32" spans="1:8" ht="45" x14ac:dyDescent="0.25">
      <c r="A32" s="10" t="s">
        <v>72</v>
      </c>
      <c r="B32" s="11" t="s">
        <v>44</v>
      </c>
      <c r="C32" s="11" t="s">
        <v>41</v>
      </c>
      <c r="D32" s="11" t="s">
        <v>45</v>
      </c>
      <c r="E32" s="11" t="s">
        <v>35</v>
      </c>
      <c r="F32" s="11">
        <v>31</v>
      </c>
      <c r="G32" s="12">
        <v>0</v>
      </c>
      <c r="H32" s="13">
        <f>ROUND(F32*G32,2)</f>
        <v>0</v>
      </c>
    </row>
    <row r="33" spans="1:8" ht="45" x14ac:dyDescent="0.25">
      <c r="A33" s="10" t="s">
        <v>73</v>
      </c>
      <c r="B33" s="11" t="s">
        <v>47</v>
      </c>
      <c r="C33" s="11" t="s">
        <v>41</v>
      </c>
      <c r="D33" s="11" t="s">
        <v>48</v>
      </c>
      <c r="E33" s="11" t="s">
        <v>35</v>
      </c>
      <c r="F33" s="11">
        <v>31</v>
      </c>
      <c r="G33" s="12">
        <v>0</v>
      </c>
      <c r="H33" s="13">
        <f>ROUND(F33*G33,2)</f>
        <v>0</v>
      </c>
    </row>
    <row r="34" spans="1:8" ht="90" x14ac:dyDescent="0.25">
      <c r="A34" s="10" t="s">
        <v>74</v>
      </c>
      <c r="B34" s="11" t="s">
        <v>50</v>
      </c>
      <c r="C34" s="11" t="s">
        <v>41</v>
      </c>
      <c r="D34" s="11" t="s">
        <v>75</v>
      </c>
      <c r="E34" s="11" t="s">
        <v>35</v>
      </c>
      <c r="F34" s="11">
        <v>31</v>
      </c>
      <c r="G34" s="12">
        <v>0</v>
      </c>
      <c r="H34" s="13">
        <f>ROUND(F34*G34,2)</f>
        <v>0</v>
      </c>
    </row>
    <row r="35" spans="1:8" ht="72" customHeight="1" x14ac:dyDescent="0.25">
      <c r="A35" s="10" t="s">
        <v>76</v>
      </c>
      <c r="B35" s="11" t="s">
        <v>70</v>
      </c>
      <c r="C35" s="11" t="s">
        <v>41</v>
      </c>
      <c r="D35" s="11" t="s">
        <v>77</v>
      </c>
      <c r="E35" s="11" t="s">
        <v>31</v>
      </c>
      <c r="F35" s="11">
        <v>15</v>
      </c>
      <c r="G35" s="12">
        <v>0</v>
      </c>
      <c r="H35" s="13">
        <f>ROUND(F35*G35,2)</f>
        <v>0</v>
      </c>
    </row>
    <row r="36" spans="1:8" ht="60" x14ac:dyDescent="0.25">
      <c r="A36" s="10" t="s">
        <v>78</v>
      </c>
      <c r="B36" s="11" t="s">
        <v>79</v>
      </c>
      <c r="C36" s="11" t="s">
        <v>41</v>
      </c>
      <c r="D36" s="11" t="s">
        <v>80</v>
      </c>
      <c r="E36" s="11" t="s">
        <v>81</v>
      </c>
      <c r="F36" s="11">
        <v>60</v>
      </c>
      <c r="G36" s="12">
        <v>0</v>
      </c>
      <c r="H36" s="13">
        <f>ROUND(F36*G36,2)</f>
        <v>0</v>
      </c>
    </row>
    <row r="37" spans="1:8" ht="90" x14ac:dyDescent="0.25">
      <c r="A37" s="10" t="s">
        <v>82</v>
      </c>
      <c r="B37" s="11" t="s">
        <v>83</v>
      </c>
      <c r="C37" s="11" t="s">
        <v>41</v>
      </c>
      <c r="D37" s="11" t="s">
        <v>84</v>
      </c>
      <c r="E37" s="11" t="s">
        <v>81</v>
      </c>
      <c r="F37" s="11">
        <v>15</v>
      </c>
      <c r="G37" s="12">
        <v>0</v>
      </c>
      <c r="H37" s="13">
        <f>ROUND(F37*G37,2)</f>
        <v>0</v>
      </c>
    </row>
    <row r="38" spans="1:8" ht="45" x14ac:dyDescent="0.25">
      <c r="A38" s="10" t="s">
        <v>85</v>
      </c>
      <c r="B38" s="11" t="s">
        <v>44</v>
      </c>
      <c r="C38" s="11" t="s">
        <v>41</v>
      </c>
      <c r="D38" s="11" t="s">
        <v>45</v>
      </c>
      <c r="E38" s="11" t="s">
        <v>35</v>
      </c>
      <c r="F38" s="11">
        <v>4</v>
      </c>
      <c r="G38" s="12">
        <v>0</v>
      </c>
      <c r="H38" s="13">
        <f>ROUND(F38*G38,2)</f>
        <v>0</v>
      </c>
    </row>
    <row r="39" spans="1:8" ht="45" x14ac:dyDescent="0.25">
      <c r="A39" s="10" t="s">
        <v>86</v>
      </c>
      <c r="B39" s="11" t="s">
        <v>47</v>
      </c>
      <c r="C39" s="11" t="s">
        <v>41</v>
      </c>
      <c r="D39" s="11" t="s">
        <v>48</v>
      </c>
      <c r="E39" s="11" t="s">
        <v>35</v>
      </c>
      <c r="F39" s="11">
        <v>4</v>
      </c>
      <c r="G39" s="12">
        <v>0</v>
      </c>
      <c r="H39" s="13">
        <f>ROUND(F39*G39,2)</f>
        <v>0</v>
      </c>
    </row>
    <row r="40" spans="1:8" ht="75" x14ac:dyDescent="0.25">
      <c r="A40" s="10" t="s">
        <v>87</v>
      </c>
      <c r="B40" s="11" t="s">
        <v>50</v>
      </c>
      <c r="C40" s="11" t="s">
        <v>41</v>
      </c>
      <c r="D40" s="11" t="s">
        <v>51</v>
      </c>
      <c r="E40" s="11" t="s">
        <v>35</v>
      </c>
      <c r="F40" s="11">
        <v>4</v>
      </c>
      <c r="G40" s="12">
        <v>0</v>
      </c>
      <c r="H40" s="13">
        <f>ROUND(F40*G40,2)</f>
        <v>0</v>
      </c>
    </row>
    <row r="41" spans="1:8" ht="90" x14ac:dyDescent="0.25">
      <c r="A41" s="10" t="s">
        <v>88</v>
      </c>
      <c r="B41" s="11" t="s">
        <v>89</v>
      </c>
      <c r="C41" s="11" t="s">
        <v>41</v>
      </c>
      <c r="D41" s="11" t="s">
        <v>90</v>
      </c>
      <c r="E41" s="11" t="s">
        <v>81</v>
      </c>
      <c r="F41" s="11">
        <v>10</v>
      </c>
      <c r="G41" s="12">
        <v>0</v>
      </c>
      <c r="H41" s="13">
        <f>ROUND(F41*G41,2)</f>
        <v>0</v>
      </c>
    </row>
    <row r="42" spans="1:8" ht="45" x14ac:dyDescent="0.25">
      <c r="A42" s="10" t="s">
        <v>91</v>
      </c>
      <c r="B42" s="11" t="s">
        <v>44</v>
      </c>
      <c r="C42" s="11" t="s">
        <v>41</v>
      </c>
      <c r="D42" s="11" t="s">
        <v>45</v>
      </c>
      <c r="E42" s="11" t="s">
        <v>35</v>
      </c>
      <c r="F42" s="11">
        <v>0.4</v>
      </c>
      <c r="G42" s="12">
        <v>0</v>
      </c>
      <c r="H42" s="13">
        <f>ROUND(F42*G42,2)</f>
        <v>0</v>
      </c>
    </row>
    <row r="43" spans="1:8" ht="45" x14ac:dyDescent="0.25">
      <c r="A43" s="10" t="s">
        <v>92</v>
      </c>
      <c r="B43" s="11" t="s">
        <v>47</v>
      </c>
      <c r="C43" s="11" t="s">
        <v>41</v>
      </c>
      <c r="D43" s="11" t="s">
        <v>48</v>
      </c>
      <c r="E43" s="11" t="s">
        <v>35</v>
      </c>
      <c r="F43" s="11">
        <v>0.4</v>
      </c>
      <c r="G43" s="12">
        <v>0</v>
      </c>
      <c r="H43" s="13">
        <f>ROUND(F43*G43,2)</f>
        <v>0</v>
      </c>
    </row>
    <row r="44" spans="1:8" ht="75" x14ac:dyDescent="0.25">
      <c r="A44" s="10" t="s">
        <v>93</v>
      </c>
      <c r="B44" s="11" t="s">
        <v>50</v>
      </c>
      <c r="C44" s="11" t="s">
        <v>41</v>
      </c>
      <c r="D44" s="11" t="s">
        <v>51</v>
      </c>
      <c r="E44" s="11" t="s">
        <v>35</v>
      </c>
      <c r="F44" s="11">
        <v>0.4</v>
      </c>
      <c r="G44" s="12">
        <v>0</v>
      </c>
      <c r="H44" s="13">
        <f>ROUND(F44*G44,2)</f>
        <v>0</v>
      </c>
    </row>
    <row r="45" spans="1:8" x14ac:dyDescent="0.25">
      <c r="A45" s="10" t="s">
        <v>94</v>
      </c>
      <c r="B45" s="11" t="s">
        <v>95</v>
      </c>
      <c r="C45" s="11" t="s">
        <v>41</v>
      </c>
      <c r="D45" s="11" t="s">
        <v>96</v>
      </c>
      <c r="E45" s="11" t="s">
        <v>35</v>
      </c>
      <c r="F45" s="11">
        <v>6.8</v>
      </c>
      <c r="G45" s="12">
        <v>0</v>
      </c>
      <c r="H45" s="13">
        <f>ROUND(F45*G45,2)</f>
        <v>0</v>
      </c>
    </row>
    <row r="46" spans="1:8" ht="45" x14ac:dyDescent="0.25">
      <c r="A46" s="10" t="s">
        <v>97</v>
      </c>
      <c r="B46" s="11" t="s">
        <v>44</v>
      </c>
      <c r="C46" s="11" t="s">
        <v>41</v>
      </c>
      <c r="D46" s="11" t="s">
        <v>45</v>
      </c>
      <c r="E46" s="11" t="s">
        <v>35</v>
      </c>
      <c r="F46" s="11">
        <v>6.8</v>
      </c>
      <c r="G46" s="12">
        <v>0</v>
      </c>
      <c r="H46" s="13">
        <f>ROUND(F46*G46,2)</f>
        <v>0</v>
      </c>
    </row>
    <row r="47" spans="1:8" ht="45" x14ac:dyDescent="0.25">
      <c r="A47" s="10" t="s">
        <v>98</v>
      </c>
      <c r="B47" s="11" t="s">
        <v>47</v>
      </c>
      <c r="C47" s="11" t="s">
        <v>41</v>
      </c>
      <c r="D47" s="11" t="s">
        <v>48</v>
      </c>
      <c r="E47" s="11" t="s">
        <v>35</v>
      </c>
      <c r="F47" s="11">
        <v>6.8</v>
      </c>
      <c r="G47" s="12">
        <v>0</v>
      </c>
      <c r="H47" s="13">
        <f>ROUND(F47*G47,2)</f>
        <v>0</v>
      </c>
    </row>
    <row r="48" spans="1:8" ht="75" x14ac:dyDescent="0.25">
      <c r="A48" s="10" t="s">
        <v>99</v>
      </c>
      <c r="B48" s="11" t="s">
        <v>50</v>
      </c>
      <c r="C48" s="11" t="s">
        <v>41</v>
      </c>
      <c r="D48" s="11" t="s">
        <v>51</v>
      </c>
      <c r="E48" s="11" t="s">
        <v>35</v>
      </c>
      <c r="F48" s="11">
        <v>6.8</v>
      </c>
      <c r="G48" s="12">
        <v>0</v>
      </c>
      <c r="H48" s="13">
        <f>ROUND(F48*G48,2)</f>
        <v>0</v>
      </c>
    </row>
    <row r="49" spans="1:8" ht="30" x14ac:dyDescent="0.25">
      <c r="A49" s="10" t="s">
        <v>100</v>
      </c>
      <c r="B49" s="11" t="s">
        <v>101</v>
      </c>
      <c r="C49" s="11" t="s">
        <v>41</v>
      </c>
      <c r="D49" s="11" t="s">
        <v>102</v>
      </c>
      <c r="E49" s="11" t="s">
        <v>15</v>
      </c>
      <c r="F49" s="11">
        <v>2</v>
      </c>
      <c r="G49" s="12">
        <v>0</v>
      </c>
      <c r="H49" s="13">
        <f>ROUND(F49*G49,2)</f>
        <v>0</v>
      </c>
    </row>
    <row r="50" spans="1:8" ht="60" x14ac:dyDescent="0.25">
      <c r="A50" s="10" t="s">
        <v>103</v>
      </c>
      <c r="B50" s="11" t="s">
        <v>104</v>
      </c>
      <c r="C50" s="11" t="s">
        <v>41</v>
      </c>
      <c r="D50" s="11" t="s">
        <v>105</v>
      </c>
      <c r="E50" s="11" t="s">
        <v>81</v>
      </c>
      <c r="F50" s="11">
        <v>265</v>
      </c>
      <c r="G50" s="12">
        <v>0</v>
      </c>
      <c r="H50" s="13">
        <f>ROUND(F50*G50,2)</f>
        <v>0</v>
      </c>
    </row>
    <row r="51" spans="1:8" ht="92.25" customHeight="1" x14ac:dyDescent="0.25">
      <c r="A51" s="10" t="s">
        <v>106</v>
      </c>
      <c r="B51" s="11" t="s">
        <v>107</v>
      </c>
      <c r="C51" s="11" t="s">
        <v>41</v>
      </c>
      <c r="D51" s="11" t="s">
        <v>108</v>
      </c>
      <c r="E51" s="11" t="s">
        <v>81</v>
      </c>
      <c r="F51" s="11">
        <v>11</v>
      </c>
      <c r="G51" s="12">
        <v>0</v>
      </c>
      <c r="H51" s="13">
        <f>ROUND(F51*G51,2)</f>
        <v>0</v>
      </c>
    </row>
    <row r="52" spans="1:8" ht="75" x14ac:dyDescent="0.25">
      <c r="A52" s="10" t="s">
        <v>109</v>
      </c>
      <c r="B52" s="11" t="s">
        <v>110</v>
      </c>
      <c r="C52" s="11" t="s">
        <v>41</v>
      </c>
      <c r="D52" s="11" t="s">
        <v>236</v>
      </c>
      <c r="E52" s="11" t="s">
        <v>111</v>
      </c>
      <c r="F52" s="11">
        <v>26</v>
      </c>
      <c r="G52" s="12">
        <v>0</v>
      </c>
      <c r="H52" s="13">
        <f>ROUND(F52*G52,2)</f>
        <v>0</v>
      </c>
    </row>
    <row r="53" spans="1:8" ht="90" x14ac:dyDescent="0.25">
      <c r="A53" s="10" t="s">
        <v>112</v>
      </c>
      <c r="B53" s="11" t="s">
        <v>110</v>
      </c>
      <c r="C53" s="11" t="s">
        <v>41</v>
      </c>
      <c r="D53" s="11" t="s">
        <v>113</v>
      </c>
      <c r="E53" s="11" t="s">
        <v>111</v>
      </c>
      <c r="F53" s="11">
        <v>4</v>
      </c>
      <c r="G53" s="12">
        <v>0</v>
      </c>
      <c r="H53" s="13">
        <f>ROUND(F53*G53,2)</f>
        <v>0</v>
      </c>
    </row>
    <row r="54" spans="1:8" ht="60.75" thickBot="1" x14ac:dyDescent="0.3">
      <c r="A54" s="15" t="s">
        <v>114</v>
      </c>
      <c r="B54" s="16" t="s">
        <v>110</v>
      </c>
      <c r="C54" s="16" t="s">
        <v>41</v>
      </c>
      <c r="D54" s="16" t="s">
        <v>115</v>
      </c>
      <c r="E54" s="16" t="s">
        <v>111</v>
      </c>
      <c r="F54" s="16">
        <v>4</v>
      </c>
      <c r="G54" s="12">
        <v>0</v>
      </c>
      <c r="H54" s="13">
        <f>ROUND(F54*G54,2)</f>
        <v>0</v>
      </c>
    </row>
    <row r="55" spans="1:8" ht="21" customHeight="1" thickBot="1" x14ac:dyDescent="0.3">
      <c r="A55" s="20" t="s">
        <v>244</v>
      </c>
      <c r="B55" s="21"/>
      <c r="C55" s="21"/>
      <c r="D55" s="21"/>
      <c r="E55" s="21"/>
      <c r="F55" s="21"/>
      <c r="G55" s="21"/>
      <c r="H55" s="17">
        <f>ROUND(SUM(H10,H11,H12,H13,H14,H15,H16,H17,H18,H19,H20,H21,H22,H23,H24,H25,H26,H27,H28,H29,H30,H31,H32,H33,H34,H35,H36,H37,H38,H39,H40,H41,H42,H43,H44,H45,H46,H47,H48,H49,H50,H51,H52,H53,H54),2)</f>
        <v>0</v>
      </c>
    </row>
    <row r="56" spans="1:8" ht="20.25" customHeight="1" x14ac:dyDescent="0.25">
      <c r="A56" s="18">
        <v>2</v>
      </c>
      <c r="B56" s="29" t="s">
        <v>116</v>
      </c>
      <c r="C56" s="30"/>
      <c r="D56" s="30"/>
      <c r="E56" s="30"/>
      <c r="F56" s="30"/>
      <c r="G56" s="30"/>
      <c r="H56" s="31"/>
    </row>
    <row r="57" spans="1:8" ht="120" customHeight="1" x14ac:dyDescent="0.25">
      <c r="A57" s="10" t="s">
        <v>117</v>
      </c>
      <c r="B57" s="11" t="s">
        <v>118</v>
      </c>
      <c r="C57" s="11" t="s">
        <v>119</v>
      </c>
      <c r="D57" s="11" t="s">
        <v>120</v>
      </c>
      <c r="E57" s="11" t="s">
        <v>35</v>
      </c>
      <c r="F57" s="11">
        <v>192</v>
      </c>
      <c r="G57" s="12">
        <v>0</v>
      </c>
      <c r="H57" s="13">
        <f>ROUND(F57*G57,2)</f>
        <v>0</v>
      </c>
    </row>
    <row r="58" spans="1:8" ht="75" x14ac:dyDescent="0.25">
      <c r="A58" s="10" t="s">
        <v>121</v>
      </c>
      <c r="B58" s="11" t="s">
        <v>37</v>
      </c>
      <c r="C58" s="11" t="s">
        <v>119</v>
      </c>
      <c r="D58" s="11" t="s">
        <v>122</v>
      </c>
      <c r="E58" s="11" t="s">
        <v>35</v>
      </c>
      <c r="F58" s="11">
        <v>192</v>
      </c>
      <c r="G58" s="12">
        <v>0</v>
      </c>
      <c r="H58" s="13">
        <f>ROUND(F58*G58,2)</f>
        <v>0</v>
      </c>
    </row>
    <row r="59" spans="1:8" ht="105.75" customHeight="1" x14ac:dyDescent="0.25">
      <c r="A59" s="10" t="s">
        <v>123</v>
      </c>
      <c r="B59" s="11" t="s">
        <v>124</v>
      </c>
      <c r="C59" s="11" t="s">
        <v>125</v>
      </c>
      <c r="D59" s="11" t="s">
        <v>126</v>
      </c>
      <c r="E59" s="11" t="s">
        <v>35</v>
      </c>
      <c r="F59" s="11">
        <v>4</v>
      </c>
      <c r="G59" s="12">
        <v>0</v>
      </c>
      <c r="H59" s="13">
        <f>ROUND(F59*G59,2)</f>
        <v>0</v>
      </c>
    </row>
    <row r="60" spans="1:8" ht="30.75" thickBot="1" x14ac:dyDescent="0.3">
      <c r="A60" s="10" t="s">
        <v>127</v>
      </c>
      <c r="B60" s="11" t="s">
        <v>128</v>
      </c>
      <c r="C60" s="11" t="s">
        <v>125</v>
      </c>
      <c r="D60" s="11" t="s">
        <v>129</v>
      </c>
      <c r="E60" s="11" t="s">
        <v>35</v>
      </c>
      <c r="F60" s="11">
        <v>4</v>
      </c>
      <c r="G60" s="12">
        <v>0</v>
      </c>
      <c r="H60" s="13">
        <f>ROUND(F60*G60,2)</f>
        <v>0</v>
      </c>
    </row>
    <row r="61" spans="1:8" ht="19.5" customHeight="1" thickBot="1" x14ac:dyDescent="0.3">
      <c r="A61" s="20" t="s">
        <v>245</v>
      </c>
      <c r="B61" s="21"/>
      <c r="C61" s="21"/>
      <c r="D61" s="21"/>
      <c r="E61" s="21"/>
      <c r="F61" s="21"/>
      <c r="G61" s="21"/>
      <c r="H61" s="17">
        <f>ROUND(SUM(H57,H58,H59,H60),2)</f>
        <v>0</v>
      </c>
    </row>
    <row r="62" spans="1:8" ht="19.5" customHeight="1" x14ac:dyDescent="0.25">
      <c r="A62" s="18">
        <v>3</v>
      </c>
      <c r="B62" s="29" t="s">
        <v>130</v>
      </c>
      <c r="C62" s="30"/>
      <c r="D62" s="30"/>
      <c r="E62" s="30"/>
      <c r="F62" s="30"/>
      <c r="G62" s="30"/>
      <c r="H62" s="31"/>
    </row>
    <row r="63" spans="1:8" ht="45" x14ac:dyDescent="0.25">
      <c r="A63" s="10" t="s">
        <v>131</v>
      </c>
      <c r="B63" s="11" t="s">
        <v>132</v>
      </c>
      <c r="C63" s="11" t="s">
        <v>133</v>
      </c>
      <c r="D63" s="11" t="s">
        <v>134</v>
      </c>
      <c r="E63" s="11" t="s">
        <v>31</v>
      </c>
      <c r="F63" s="11">
        <v>11</v>
      </c>
      <c r="G63" s="12">
        <v>0</v>
      </c>
      <c r="H63" s="13">
        <f>ROUND(F63*G63,2)</f>
        <v>0</v>
      </c>
    </row>
    <row r="64" spans="1:8" ht="45" x14ac:dyDescent="0.25">
      <c r="A64" s="10" t="s">
        <v>135</v>
      </c>
      <c r="B64" s="11" t="s">
        <v>132</v>
      </c>
      <c r="C64" s="11" t="s">
        <v>133</v>
      </c>
      <c r="D64" s="11" t="s">
        <v>136</v>
      </c>
      <c r="E64" s="11" t="s">
        <v>31</v>
      </c>
      <c r="F64" s="11">
        <v>345</v>
      </c>
      <c r="G64" s="12">
        <v>0</v>
      </c>
      <c r="H64" s="13">
        <f>ROUND(F64*G64,2)</f>
        <v>0</v>
      </c>
    </row>
    <row r="65" spans="1:8" ht="60" x14ac:dyDescent="0.25">
      <c r="A65" s="10" t="s">
        <v>137</v>
      </c>
      <c r="B65" s="11" t="s">
        <v>132</v>
      </c>
      <c r="C65" s="11" t="s">
        <v>133</v>
      </c>
      <c r="D65" s="11" t="s">
        <v>138</v>
      </c>
      <c r="E65" s="11" t="s">
        <v>31</v>
      </c>
      <c r="F65" s="11">
        <v>105</v>
      </c>
      <c r="G65" s="12">
        <v>0</v>
      </c>
      <c r="H65" s="13">
        <f>ROUND(F65*G65,2)</f>
        <v>0</v>
      </c>
    </row>
    <row r="66" spans="1:8" ht="45" x14ac:dyDescent="0.25">
      <c r="A66" s="10" t="s">
        <v>139</v>
      </c>
      <c r="B66" s="11" t="s">
        <v>132</v>
      </c>
      <c r="C66" s="11" t="s">
        <v>133</v>
      </c>
      <c r="D66" s="11" t="s">
        <v>140</v>
      </c>
      <c r="E66" s="11" t="s">
        <v>31</v>
      </c>
      <c r="F66" s="11">
        <v>228</v>
      </c>
      <c r="G66" s="12">
        <v>0</v>
      </c>
      <c r="H66" s="13">
        <f>ROUND(F66*G66,2)</f>
        <v>0</v>
      </c>
    </row>
    <row r="67" spans="1:8" ht="45" x14ac:dyDescent="0.25">
      <c r="A67" s="10" t="s">
        <v>141</v>
      </c>
      <c r="B67" s="11" t="s">
        <v>142</v>
      </c>
      <c r="C67" s="11" t="s">
        <v>143</v>
      </c>
      <c r="D67" s="11" t="s">
        <v>144</v>
      </c>
      <c r="E67" s="11" t="s">
        <v>31</v>
      </c>
      <c r="F67" s="11">
        <v>36</v>
      </c>
      <c r="G67" s="12">
        <v>0</v>
      </c>
      <c r="H67" s="13">
        <f>ROUND(F67*G67,2)</f>
        <v>0</v>
      </c>
    </row>
    <row r="68" spans="1:8" ht="121.5" customHeight="1" x14ac:dyDescent="0.25">
      <c r="A68" s="10" t="s">
        <v>145</v>
      </c>
      <c r="B68" s="11" t="s">
        <v>146</v>
      </c>
      <c r="C68" s="11" t="s">
        <v>147</v>
      </c>
      <c r="D68" s="11" t="s">
        <v>148</v>
      </c>
      <c r="E68" s="11" t="s">
        <v>31</v>
      </c>
      <c r="F68" s="11">
        <v>53</v>
      </c>
      <c r="G68" s="12">
        <v>0</v>
      </c>
      <c r="H68" s="13">
        <f>ROUND(F68*G68,2)</f>
        <v>0</v>
      </c>
    </row>
    <row r="69" spans="1:8" ht="90" x14ac:dyDescent="0.25">
      <c r="A69" s="10" t="s">
        <v>149</v>
      </c>
      <c r="B69" s="11" t="s">
        <v>146</v>
      </c>
      <c r="C69" s="11" t="s">
        <v>150</v>
      </c>
      <c r="D69" s="11" t="s">
        <v>151</v>
      </c>
      <c r="E69" s="11" t="s">
        <v>31</v>
      </c>
      <c r="F69" s="11">
        <v>228</v>
      </c>
      <c r="G69" s="12">
        <v>0</v>
      </c>
      <c r="H69" s="13">
        <f>ROUND(F69*G69,2)</f>
        <v>0</v>
      </c>
    </row>
    <row r="70" spans="1:8" ht="120" x14ac:dyDescent="0.25">
      <c r="A70" s="10" t="s">
        <v>152</v>
      </c>
      <c r="B70" s="11" t="s">
        <v>153</v>
      </c>
      <c r="C70" s="11" t="s">
        <v>150</v>
      </c>
      <c r="D70" s="11" t="s">
        <v>154</v>
      </c>
      <c r="E70" s="11" t="s">
        <v>31</v>
      </c>
      <c r="F70" s="11">
        <v>228</v>
      </c>
      <c r="G70" s="12">
        <v>0</v>
      </c>
      <c r="H70" s="13">
        <f>ROUND(F70*G70,2)</f>
        <v>0</v>
      </c>
    </row>
    <row r="71" spans="1:8" ht="60" x14ac:dyDescent="0.25">
      <c r="A71" s="10" t="s">
        <v>155</v>
      </c>
      <c r="B71" s="11" t="s">
        <v>156</v>
      </c>
      <c r="C71" s="11" t="s">
        <v>150</v>
      </c>
      <c r="D71" s="11" t="s">
        <v>157</v>
      </c>
      <c r="E71" s="11" t="s">
        <v>31</v>
      </c>
      <c r="F71" s="11">
        <v>228</v>
      </c>
      <c r="G71" s="12">
        <v>0</v>
      </c>
      <c r="H71" s="13">
        <f>ROUND(F71*G71,2)</f>
        <v>0</v>
      </c>
    </row>
    <row r="72" spans="1:8" ht="90" x14ac:dyDescent="0.25">
      <c r="A72" s="10" t="s">
        <v>158</v>
      </c>
      <c r="B72" s="11" t="s">
        <v>159</v>
      </c>
      <c r="C72" s="11" t="s">
        <v>160</v>
      </c>
      <c r="D72" s="11" t="s">
        <v>161</v>
      </c>
      <c r="E72" s="11" t="s">
        <v>31</v>
      </c>
      <c r="F72" s="11">
        <v>105</v>
      </c>
      <c r="G72" s="12">
        <v>0</v>
      </c>
      <c r="H72" s="13">
        <f>ROUND(F72*G72,2)</f>
        <v>0</v>
      </c>
    </row>
    <row r="73" spans="1:8" ht="75" x14ac:dyDescent="0.25">
      <c r="A73" s="10" t="s">
        <v>162</v>
      </c>
      <c r="B73" s="11" t="s">
        <v>159</v>
      </c>
      <c r="C73" s="11" t="s">
        <v>163</v>
      </c>
      <c r="D73" s="11" t="s">
        <v>164</v>
      </c>
      <c r="E73" s="11" t="s">
        <v>31</v>
      </c>
      <c r="F73" s="11">
        <v>345</v>
      </c>
      <c r="G73" s="12">
        <v>0</v>
      </c>
      <c r="H73" s="13">
        <f>ROUND(F73*G73,2)</f>
        <v>0</v>
      </c>
    </row>
    <row r="74" spans="1:8" ht="75.75" thickBot="1" x14ac:dyDescent="0.3">
      <c r="A74" s="10" t="s">
        <v>165</v>
      </c>
      <c r="B74" s="11" t="s">
        <v>159</v>
      </c>
      <c r="C74" s="11" t="s">
        <v>163</v>
      </c>
      <c r="D74" s="11" t="s">
        <v>166</v>
      </c>
      <c r="E74" s="11" t="s">
        <v>31</v>
      </c>
      <c r="F74" s="11">
        <v>105</v>
      </c>
      <c r="G74" s="12">
        <v>0</v>
      </c>
      <c r="H74" s="13">
        <f>ROUND(F74*G74,2)</f>
        <v>0</v>
      </c>
    </row>
    <row r="75" spans="1:8" ht="20.25" customHeight="1" thickBot="1" x14ac:dyDescent="0.3">
      <c r="A75" s="20" t="s">
        <v>246</v>
      </c>
      <c r="B75" s="21"/>
      <c r="C75" s="21"/>
      <c r="D75" s="21"/>
      <c r="E75" s="21"/>
      <c r="F75" s="21"/>
      <c r="G75" s="21"/>
      <c r="H75" s="17">
        <f>ROUND(SUM(H63,H64,H65,H66,H67,H68,H69,H70,H71,H72,H73,H74),2)</f>
        <v>0</v>
      </c>
    </row>
    <row r="76" spans="1:8" ht="19.5" customHeight="1" x14ac:dyDescent="0.25">
      <c r="A76" s="18">
        <v>4</v>
      </c>
      <c r="B76" s="29" t="s">
        <v>167</v>
      </c>
      <c r="C76" s="30"/>
      <c r="D76" s="30"/>
      <c r="E76" s="30"/>
      <c r="F76" s="30"/>
      <c r="G76" s="30"/>
      <c r="H76" s="31"/>
    </row>
    <row r="77" spans="1:8" ht="105" x14ac:dyDescent="0.25">
      <c r="A77" s="10" t="s">
        <v>168</v>
      </c>
      <c r="B77" s="11" t="s">
        <v>169</v>
      </c>
      <c r="C77" s="11" t="s">
        <v>170</v>
      </c>
      <c r="D77" s="11" t="s">
        <v>171</v>
      </c>
      <c r="E77" s="11" t="s">
        <v>31</v>
      </c>
      <c r="F77" s="11">
        <v>36</v>
      </c>
      <c r="G77" s="12">
        <v>0</v>
      </c>
      <c r="H77" s="13">
        <f>ROUND(F77*G77,2)</f>
        <v>0</v>
      </c>
    </row>
    <row r="78" spans="1:8" ht="90" x14ac:dyDescent="0.25">
      <c r="A78" s="10" t="s">
        <v>172</v>
      </c>
      <c r="B78" s="11" t="s">
        <v>173</v>
      </c>
      <c r="C78" s="11" t="s">
        <v>174</v>
      </c>
      <c r="D78" s="11" t="s">
        <v>175</v>
      </c>
      <c r="E78" s="11" t="s">
        <v>31</v>
      </c>
      <c r="F78" s="11">
        <v>36</v>
      </c>
      <c r="G78" s="12">
        <v>0</v>
      </c>
      <c r="H78" s="13">
        <f>ROUND(F78*G78,2)</f>
        <v>0</v>
      </c>
    </row>
    <row r="79" spans="1:8" ht="90" x14ac:dyDescent="0.25">
      <c r="A79" s="10" t="s">
        <v>176</v>
      </c>
      <c r="B79" s="11" t="s">
        <v>50</v>
      </c>
      <c r="C79" s="11" t="s">
        <v>174</v>
      </c>
      <c r="D79" s="11" t="s">
        <v>177</v>
      </c>
      <c r="E79" s="11" t="s">
        <v>35</v>
      </c>
      <c r="F79" s="11">
        <v>1.1000000000000001</v>
      </c>
      <c r="G79" s="12">
        <v>0</v>
      </c>
      <c r="H79" s="13">
        <f>ROUND(F79*G79,2)</f>
        <v>0</v>
      </c>
    </row>
    <row r="80" spans="1:8" ht="92.25" customHeight="1" x14ac:dyDescent="0.25">
      <c r="A80" s="10" t="s">
        <v>178</v>
      </c>
      <c r="B80" s="11" t="s">
        <v>179</v>
      </c>
      <c r="C80" s="11" t="s">
        <v>180</v>
      </c>
      <c r="D80" s="11" t="s">
        <v>181</v>
      </c>
      <c r="E80" s="11" t="s">
        <v>31</v>
      </c>
      <c r="F80" s="11">
        <v>155</v>
      </c>
      <c r="G80" s="12">
        <v>0</v>
      </c>
      <c r="H80" s="13">
        <f>ROUND(F80*G80,2)</f>
        <v>0</v>
      </c>
    </row>
    <row r="81" spans="1:8" ht="91.5" customHeight="1" x14ac:dyDescent="0.25">
      <c r="A81" s="10" t="s">
        <v>182</v>
      </c>
      <c r="B81" s="11" t="s">
        <v>179</v>
      </c>
      <c r="C81" s="11" t="s">
        <v>180</v>
      </c>
      <c r="D81" s="11" t="s">
        <v>183</v>
      </c>
      <c r="E81" s="11" t="s">
        <v>31</v>
      </c>
      <c r="F81" s="11">
        <v>14</v>
      </c>
      <c r="G81" s="12">
        <v>0</v>
      </c>
      <c r="H81" s="13">
        <f>ROUND(F81*G81,2)</f>
        <v>0</v>
      </c>
    </row>
    <row r="82" spans="1:8" ht="180" x14ac:dyDescent="0.25">
      <c r="A82" s="10" t="s">
        <v>184</v>
      </c>
      <c r="B82" s="11" t="s">
        <v>185</v>
      </c>
      <c r="C82" s="11" t="s">
        <v>180</v>
      </c>
      <c r="D82" s="11" t="s">
        <v>186</v>
      </c>
      <c r="E82" s="11" t="s">
        <v>31</v>
      </c>
      <c r="F82" s="11">
        <v>32</v>
      </c>
      <c r="G82" s="12">
        <v>0</v>
      </c>
      <c r="H82" s="13">
        <f>ROUND(F82*G82,2)</f>
        <v>0</v>
      </c>
    </row>
    <row r="83" spans="1:8" ht="105" x14ac:dyDescent="0.25">
      <c r="A83" s="10" t="s">
        <v>187</v>
      </c>
      <c r="B83" s="11" t="s">
        <v>188</v>
      </c>
      <c r="C83" s="11" t="s">
        <v>180</v>
      </c>
      <c r="D83" s="11" t="s">
        <v>189</v>
      </c>
      <c r="E83" s="11" t="s">
        <v>31</v>
      </c>
      <c r="F83" s="11">
        <v>228</v>
      </c>
      <c r="G83" s="12">
        <v>0</v>
      </c>
      <c r="H83" s="13">
        <f>ROUND(F83*G83,2)</f>
        <v>0</v>
      </c>
    </row>
    <row r="84" spans="1:8" ht="60.75" thickBot="1" x14ac:dyDescent="0.3">
      <c r="A84" s="10" t="s">
        <v>190</v>
      </c>
      <c r="B84" s="11" t="s">
        <v>156</v>
      </c>
      <c r="C84" s="11" t="s">
        <v>180</v>
      </c>
      <c r="D84" s="11" t="s">
        <v>157</v>
      </c>
      <c r="E84" s="11" t="s">
        <v>31</v>
      </c>
      <c r="F84" s="11">
        <v>228</v>
      </c>
      <c r="G84" s="12">
        <v>0</v>
      </c>
      <c r="H84" s="13">
        <f>ROUND(F84*G84,2)</f>
        <v>0</v>
      </c>
    </row>
    <row r="85" spans="1:8" ht="19.5" customHeight="1" thickBot="1" x14ac:dyDescent="0.3">
      <c r="A85" s="20" t="s">
        <v>247</v>
      </c>
      <c r="B85" s="21"/>
      <c r="C85" s="21"/>
      <c r="D85" s="21"/>
      <c r="E85" s="21"/>
      <c r="F85" s="21"/>
      <c r="G85" s="21"/>
      <c r="H85" s="17">
        <f>ROUND(SUM(H77,H78,H79,H80,H81,H82,H83,H84),2)</f>
        <v>0</v>
      </c>
    </row>
    <row r="86" spans="1:8" ht="19.5" customHeight="1" x14ac:dyDescent="0.25">
      <c r="A86" s="18">
        <v>5</v>
      </c>
      <c r="B86" s="29" t="s">
        <v>191</v>
      </c>
      <c r="C86" s="30"/>
      <c r="D86" s="30"/>
      <c r="E86" s="30"/>
      <c r="F86" s="30"/>
      <c r="G86" s="30"/>
      <c r="H86" s="31"/>
    </row>
    <row r="87" spans="1:8" ht="75.75" customHeight="1" x14ac:dyDescent="0.25">
      <c r="A87" s="10" t="s">
        <v>192</v>
      </c>
      <c r="B87" s="11" t="s">
        <v>193</v>
      </c>
      <c r="C87" s="11" t="s">
        <v>194</v>
      </c>
      <c r="D87" s="11" t="s">
        <v>195</v>
      </c>
      <c r="E87" s="11" t="s">
        <v>31</v>
      </c>
      <c r="F87" s="11">
        <v>300</v>
      </c>
      <c r="G87" s="12">
        <v>0</v>
      </c>
      <c r="H87" s="13">
        <f>ROUND(F87*G87,2)</f>
        <v>0</v>
      </c>
    </row>
    <row r="88" spans="1:8" ht="135" x14ac:dyDescent="0.25">
      <c r="A88" s="10" t="s">
        <v>196</v>
      </c>
      <c r="B88" s="11" t="s">
        <v>197</v>
      </c>
      <c r="C88" s="11" t="s">
        <v>194</v>
      </c>
      <c r="D88" s="11" t="s">
        <v>198</v>
      </c>
      <c r="E88" s="11" t="s">
        <v>31</v>
      </c>
      <c r="F88" s="11">
        <v>11</v>
      </c>
      <c r="G88" s="12">
        <v>0</v>
      </c>
      <c r="H88" s="13">
        <f>ROUND(F88*G88,2)</f>
        <v>0</v>
      </c>
    </row>
    <row r="89" spans="1:8" ht="135" x14ac:dyDescent="0.25">
      <c r="A89" s="10" t="s">
        <v>199</v>
      </c>
      <c r="B89" s="11" t="s">
        <v>197</v>
      </c>
      <c r="C89" s="11" t="s">
        <v>194</v>
      </c>
      <c r="D89" s="11" t="s">
        <v>200</v>
      </c>
      <c r="E89" s="11" t="s">
        <v>31</v>
      </c>
      <c r="F89" s="11">
        <v>11</v>
      </c>
      <c r="G89" s="12">
        <v>0</v>
      </c>
      <c r="H89" s="13">
        <f>ROUND(F89*G89,2)</f>
        <v>0</v>
      </c>
    </row>
    <row r="90" spans="1:8" ht="60.75" thickBot="1" x14ac:dyDescent="0.3">
      <c r="A90" s="10" t="s">
        <v>201</v>
      </c>
      <c r="B90" s="11" t="s">
        <v>156</v>
      </c>
      <c r="C90" s="11" t="s">
        <v>194</v>
      </c>
      <c r="D90" s="11" t="s">
        <v>202</v>
      </c>
      <c r="E90" s="11" t="s">
        <v>31</v>
      </c>
      <c r="F90" s="11">
        <v>11</v>
      </c>
      <c r="G90" s="12">
        <v>0</v>
      </c>
      <c r="H90" s="13">
        <f>ROUND(F90*G90,2)</f>
        <v>0</v>
      </c>
    </row>
    <row r="91" spans="1:8" ht="19.5" customHeight="1" thickBot="1" x14ac:dyDescent="0.3">
      <c r="A91" s="20" t="s">
        <v>248</v>
      </c>
      <c r="B91" s="21"/>
      <c r="C91" s="21"/>
      <c r="D91" s="21"/>
      <c r="E91" s="21"/>
      <c r="F91" s="21"/>
      <c r="G91" s="21"/>
      <c r="H91" s="17">
        <f>ROUND(SUM(H87,H88,H89,H90),2)</f>
        <v>0</v>
      </c>
    </row>
    <row r="92" spans="1:8" ht="19.5" customHeight="1" x14ac:dyDescent="0.25">
      <c r="A92" s="18">
        <v>6</v>
      </c>
      <c r="B92" s="29" t="s">
        <v>203</v>
      </c>
      <c r="C92" s="30"/>
      <c r="D92" s="30"/>
      <c r="E92" s="30"/>
      <c r="F92" s="30"/>
      <c r="G92" s="30"/>
      <c r="H92" s="31"/>
    </row>
    <row r="93" spans="1:8" ht="30" x14ac:dyDescent="0.25">
      <c r="A93" s="10" t="s">
        <v>204</v>
      </c>
      <c r="B93" s="11" t="s">
        <v>205</v>
      </c>
      <c r="C93" s="11" t="s">
        <v>206</v>
      </c>
      <c r="D93" s="11" t="s">
        <v>207</v>
      </c>
      <c r="E93" s="11" t="s">
        <v>81</v>
      </c>
      <c r="F93" s="11">
        <v>41</v>
      </c>
      <c r="G93" s="12">
        <v>0</v>
      </c>
      <c r="H93" s="13">
        <f>ROUND(F93*G93,2)</f>
        <v>0</v>
      </c>
    </row>
    <row r="94" spans="1:8" ht="45" x14ac:dyDescent="0.25">
      <c r="A94" s="10" t="s">
        <v>208</v>
      </c>
      <c r="B94" s="11" t="s">
        <v>209</v>
      </c>
      <c r="C94" s="11" t="s">
        <v>206</v>
      </c>
      <c r="D94" s="11" t="s">
        <v>210</v>
      </c>
      <c r="E94" s="11" t="s">
        <v>35</v>
      </c>
      <c r="F94" s="11">
        <v>2.7879999999999998</v>
      </c>
      <c r="G94" s="12">
        <v>0</v>
      </c>
      <c r="H94" s="13">
        <f>ROUND(F94*G94,2)</f>
        <v>0</v>
      </c>
    </row>
    <row r="95" spans="1:8" ht="75" x14ac:dyDescent="0.25">
      <c r="A95" s="10" t="s">
        <v>211</v>
      </c>
      <c r="B95" s="11" t="s">
        <v>212</v>
      </c>
      <c r="C95" s="11" t="s">
        <v>206</v>
      </c>
      <c r="D95" s="11" t="s">
        <v>213</v>
      </c>
      <c r="E95" s="11" t="s">
        <v>81</v>
      </c>
      <c r="F95" s="11">
        <v>21</v>
      </c>
      <c r="G95" s="12">
        <v>0</v>
      </c>
      <c r="H95" s="13">
        <f>ROUND(F95*G95,2)</f>
        <v>0</v>
      </c>
    </row>
    <row r="96" spans="1:8" ht="45" x14ac:dyDescent="0.25">
      <c r="A96" s="10" t="s">
        <v>214</v>
      </c>
      <c r="B96" s="11" t="s">
        <v>209</v>
      </c>
      <c r="C96" s="11" t="s">
        <v>206</v>
      </c>
      <c r="D96" s="11" t="s">
        <v>210</v>
      </c>
      <c r="E96" s="11" t="s">
        <v>35</v>
      </c>
      <c r="F96" s="11">
        <v>0.88200000000000001</v>
      </c>
      <c r="G96" s="12">
        <v>0</v>
      </c>
      <c r="H96" s="13">
        <f>ROUND(F96*G96,2)</f>
        <v>0</v>
      </c>
    </row>
    <row r="97" spans="1:8" ht="75" x14ac:dyDescent="0.25">
      <c r="A97" s="10" t="s">
        <v>215</v>
      </c>
      <c r="B97" s="11" t="s">
        <v>212</v>
      </c>
      <c r="C97" s="11" t="s">
        <v>206</v>
      </c>
      <c r="D97" s="11" t="s">
        <v>216</v>
      </c>
      <c r="E97" s="11" t="s">
        <v>81</v>
      </c>
      <c r="F97" s="11">
        <v>12</v>
      </c>
      <c r="G97" s="12">
        <v>0</v>
      </c>
      <c r="H97" s="13">
        <f>ROUND(F97*G97,2)</f>
        <v>0</v>
      </c>
    </row>
    <row r="98" spans="1:8" ht="45" x14ac:dyDescent="0.25">
      <c r="A98" s="10" t="s">
        <v>217</v>
      </c>
      <c r="B98" s="11" t="s">
        <v>209</v>
      </c>
      <c r="C98" s="11" t="s">
        <v>206</v>
      </c>
      <c r="D98" s="11" t="s">
        <v>210</v>
      </c>
      <c r="E98" s="11" t="s">
        <v>35</v>
      </c>
      <c r="F98" s="11">
        <v>0.84</v>
      </c>
      <c r="G98" s="12">
        <v>0</v>
      </c>
      <c r="H98" s="13">
        <f>ROUND(F98*G98,2)</f>
        <v>0</v>
      </c>
    </row>
    <row r="99" spans="1:8" ht="75" x14ac:dyDescent="0.25">
      <c r="A99" s="10" t="s">
        <v>218</v>
      </c>
      <c r="B99" s="11" t="s">
        <v>212</v>
      </c>
      <c r="C99" s="11" t="s">
        <v>206</v>
      </c>
      <c r="D99" s="11" t="s">
        <v>219</v>
      </c>
      <c r="E99" s="11" t="s">
        <v>81</v>
      </c>
      <c r="F99" s="11">
        <v>69</v>
      </c>
      <c r="G99" s="12">
        <v>0</v>
      </c>
      <c r="H99" s="13">
        <f>ROUND(F99*G99,2)</f>
        <v>0</v>
      </c>
    </row>
    <row r="100" spans="1:8" ht="45" x14ac:dyDescent="0.25">
      <c r="A100" s="10" t="s">
        <v>220</v>
      </c>
      <c r="B100" s="11" t="s">
        <v>209</v>
      </c>
      <c r="C100" s="11" t="s">
        <v>206</v>
      </c>
      <c r="D100" s="11" t="s">
        <v>210</v>
      </c>
      <c r="E100" s="11" t="s">
        <v>35</v>
      </c>
      <c r="F100" s="11">
        <v>2.9670000000000001</v>
      </c>
      <c r="G100" s="12">
        <v>0</v>
      </c>
      <c r="H100" s="13">
        <f>ROUND(F100*G100,2)</f>
        <v>0</v>
      </c>
    </row>
    <row r="101" spans="1:8" ht="75" x14ac:dyDescent="0.25">
      <c r="A101" s="10" t="s">
        <v>221</v>
      </c>
      <c r="B101" s="11" t="s">
        <v>222</v>
      </c>
      <c r="C101" s="11" t="s">
        <v>206</v>
      </c>
      <c r="D101" s="11" t="s">
        <v>223</v>
      </c>
      <c r="E101" s="11" t="s">
        <v>81</v>
      </c>
      <c r="F101" s="11">
        <v>49</v>
      </c>
      <c r="G101" s="12">
        <v>0</v>
      </c>
      <c r="H101" s="13">
        <f>ROUND(F101*G101,2)</f>
        <v>0</v>
      </c>
    </row>
    <row r="102" spans="1:8" ht="45" x14ac:dyDescent="0.25">
      <c r="A102" s="10" t="s">
        <v>224</v>
      </c>
      <c r="B102" s="11" t="s">
        <v>209</v>
      </c>
      <c r="C102" s="11" t="s">
        <v>206</v>
      </c>
      <c r="D102" s="11" t="s">
        <v>210</v>
      </c>
      <c r="E102" s="11" t="s">
        <v>35</v>
      </c>
      <c r="F102" s="11">
        <v>1.96</v>
      </c>
      <c r="G102" s="12">
        <v>0</v>
      </c>
      <c r="H102" s="13">
        <f>ROUND(F102*G102,2)</f>
        <v>0</v>
      </c>
    </row>
    <row r="103" spans="1:8" ht="120" x14ac:dyDescent="0.25">
      <c r="A103" s="10" t="s">
        <v>225</v>
      </c>
      <c r="B103" s="11" t="s">
        <v>226</v>
      </c>
      <c r="C103" s="11" t="s">
        <v>227</v>
      </c>
      <c r="D103" s="11" t="s">
        <v>228</v>
      </c>
      <c r="E103" s="11" t="s">
        <v>31</v>
      </c>
      <c r="F103" s="11">
        <v>450</v>
      </c>
      <c r="G103" s="12">
        <v>0</v>
      </c>
      <c r="H103" s="13">
        <f>ROUND(F103*G103,2)</f>
        <v>0</v>
      </c>
    </row>
    <row r="104" spans="1:8" ht="45" x14ac:dyDescent="0.25">
      <c r="A104" s="10" t="s">
        <v>229</v>
      </c>
      <c r="B104" s="11" t="s">
        <v>230</v>
      </c>
      <c r="C104" s="11" t="s">
        <v>231</v>
      </c>
      <c r="D104" s="11" t="s">
        <v>232</v>
      </c>
      <c r="E104" s="11" t="s">
        <v>81</v>
      </c>
      <c r="F104" s="11">
        <v>410</v>
      </c>
      <c r="G104" s="12">
        <v>0</v>
      </c>
      <c r="H104" s="13">
        <f>ROUND(F104*G104,2)</f>
        <v>0</v>
      </c>
    </row>
    <row r="105" spans="1:8" ht="30.75" thickBot="1" x14ac:dyDescent="0.3">
      <c r="A105" s="10" t="s">
        <v>233</v>
      </c>
      <c r="B105" s="11" t="s">
        <v>234</v>
      </c>
      <c r="C105" s="11" t="s">
        <v>231</v>
      </c>
      <c r="D105" s="11" t="s">
        <v>235</v>
      </c>
      <c r="E105" s="11" t="s">
        <v>35</v>
      </c>
      <c r="F105" s="11">
        <v>15.99</v>
      </c>
      <c r="G105" s="12">
        <v>0</v>
      </c>
      <c r="H105" s="13">
        <f>ROUND(F105*G105,2)</f>
        <v>0</v>
      </c>
    </row>
    <row r="106" spans="1:8" ht="19.5" customHeight="1" thickBot="1" x14ac:dyDescent="0.3">
      <c r="A106" s="20" t="s">
        <v>249</v>
      </c>
      <c r="B106" s="21"/>
      <c r="C106" s="21"/>
      <c r="D106" s="21"/>
      <c r="E106" s="21"/>
      <c r="F106" s="21"/>
      <c r="G106" s="21"/>
      <c r="H106" s="17">
        <f>ROUND(SUM(H93,H94,H95,H96,H97,H98,H99,H100,H101,H102,H103,H104,H105),2)</f>
        <v>0</v>
      </c>
    </row>
    <row r="107" spans="1:8" ht="24" customHeight="1" thickBot="1" x14ac:dyDescent="0.3">
      <c r="A107" s="37" t="s">
        <v>250</v>
      </c>
      <c r="B107" s="38"/>
      <c r="C107" s="38"/>
      <c r="D107" s="38"/>
      <c r="E107" s="38"/>
      <c r="F107" s="38"/>
      <c r="G107" s="39"/>
      <c r="H107" s="35">
        <f>ROUND(SUM(H55,H61,H75,H85,H91,H106),2)</f>
        <v>0</v>
      </c>
    </row>
    <row r="108" spans="1:8" ht="24" customHeight="1" thickBot="1" x14ac:dyDescent="0.3">
      <c r="A108" s="37" t="s">
        <v>251</v>
      </c>
      <c r="B108" s="40"/>
      <c r="C108" s="40"/>
      <c r="D108" s="40"/>
      <c r="E108" s="40"/>
      <c r="F108" s="40"/>
      <c r="G108" s="41"/>
      <c r="H108" s="36">
        <f>ROUND(H107*0.23,2)</f>
        <v>0</v>
      </c>
    </row>
    <row r="109" spans="1:8" ht="24" customHeight="1" thickBot="1" x14ac:dyDescent="0.3">
      <c r="A109" s="37" t="s">
        <v>252</v>
      </c>
      <c r="B109" s="40"/>
      <c r="C109" s="40"/>
      <c r="D109" s="40"/>
      <c r="E109" s="40"/>
      <c r="F109" s="40"/>
      <c r="G109" s="41"/>
      <c r="H109" s="36">
        <f>ROUND(SUM(H107,H108),2)</f>
        <v>0</v>
      </c>
    </row>
    <row r="111" spans="1:8" x14ac:dyDescent="0.25">
      <c r="A111" s="19"/>
    </row>
  </sheetData>
  <mergeCells count="19">
    <mergeCell ref="A108:G108"/>
    <mergeCell ref="A109:G109"/>
    <mergeCell ref="A107:G107"/>
    <mergeCell ref="B76:H76"/>
    <mergeCell ref="A85:G85"/>
    <mergeCell ref="B86:H86"/>
    <mergeCell ref="A91:G91"/>
    <mergeCell ref="B92:H92"/>
    <mergeCell ref="A106:G106"/>
    <mergeCell ref="A75:G75"/>
    <mergeCell ref="A3:C3"/>
    <mergeCell ref="A1:H1"/>
    <mergeCell ref="A2:H2"/>
    <mergeCell ref="A4:H4"/>
    <mergeCell ref="B8:H8"/>
    <mergeCell ref="A55:G55"/>
    <mergeCell ref="B56:H56"/>
    <mergeCell ref="A61:G61"/>
    <mergeCell ref="B62:H62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Jurga</dc:creator>
  <cp:lastModifiedBy>Sylwia Wieloch</cp:lastModifiedBy>
  <cp:lastPrinted>2019-04-04T10:43:17Z</cp:lastPrinted>
  <dcterms:created xsi:type="dcterms:W3CDTF">2019-03-11T19:44:14Z</dcterms:created>
  <dcterms:modified xsi:type="dcterms:W3CDTF">2019-04-04T10:43:52Z</dcterms:modified>
</cp:coreProperties>
</file>