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oje_dane\swieloch\Documents\Moje dokumenty\2019\URZĄDZENIA OCZYSZCZAJĄCE\DZIAŁ ZAMÓWIEŃ_PRZEDMIARY\WYLOT A35\Odtworzenie nawierzchni+dojazd tymczasowy A 35\"/>
    </mc:Choice>
  </mc:AlternateContent>
  <bookViews>
    <workbookView xWindow="480" yWindow="120" windowWidth="20340" windowHeight="12240" activeTab="1"/>
  </bookViews>
  <sheets>
    <sheet name="Cha" sheetId="1" r:id="rId1"/>
    <sheet name="Uproszcz" sheetId="2" r:id="rId2"/>
    <sheet name="Działy" sheetId="3" r:id="rId3"/>
  </sheets>
  <calcPr calcId="162913"/>
</workbook>
</file>

<file path=xl/calcChain.xml><?xml version="1.0" encoding="utf-8"?>
<calcChain xmlns="http://schemas.openxmlformats.org/spreadsheetml/2006/main">
  <c r="D12" i="3" l="1"/>
  <c r="D11" i="3"/>
  <c r="D10" i="3"/>
  <c r="D9" i="3"/>
  <c r="D8" i="3"/>
  <c r="E173" i="2"/>
  <c r="E172" i="2"/>
  <c r="E171" i="2"/>
  <c r="E168" i="2"/>
  <c r="E153" i="2"/>
  <c r="E139" i="2"/>
  <c r="E80" i="2"/>
  <c r="E58" i="2"/>
  <c r="E163" i="2"/>
  <c r="E160" i="2"/>
  <c r="E148" i="2"/>
  <c r="E144" i="2"/>
  <c r="E134" i="2"/>
  <c r="E129" i="2"/>
  <c r="E124" i="2"/>
  <c r="E119" i="2"/>
  <c r="E116" i="2"/>
  <c r="E112" i="2"/>
  <c r="E109" i="2"/>
  <c r="E106" i="2"/>
  <c r="E103" i="2"/>
  <c r="E100" i="2"/>
  <c r="E98" i="2"/>
  <c r="E95" i="2"/>
  <c r="E92" i="2"/>
  <c r="E89" i="2"/>
  <c r="E85" i="2"/>
  <c r="E75" i="2"/>
  <c r="E69" i="2"/>
  <c r="E64" i="2"/>
  <c r="E53" i="2"/>
  <c r="E50" i="2"/>
  <c r="E45" i="2"/>
  <c r="E42" i="2"/>
  <c r="E38" i="2"/>
  <c r="E35" i="2"/>
  <c r="E31" i="2"/>
  <c r="E26" i="2"/>
  <c r="E22" i="2"/>
  <c r="E19" i="2"/>
  <c r="E16" i="2"/>
  <c r="E13" i="2"/>
  <c r="E10" i="2"/>
</calcChain>
</file>

<file path=xl/sharedStrings.xml><?xml version="1.0" encoding="utf-8"?>
<sst xmlns="http://schemas.openxmlformats.org/spreadsheetml/2006/main" count="235" uniqueCount="191">
  <si>
    <t>Odtworzenia nawierzchni wraz z budową tymczasowej drogi dojazdowej w Poznaniu - Park Sołacki</t>
  </si>
  <si>
    <t>45111000-8</t>
  </si>
  <si>
    <t>45111290-7</t>
  </si>
  <si>
    <t>45111300-1</t>
  </si>
  <si>
    <t>45231100-6</t>
  </si>
  <si>
    <t>45233140-2</t>
  </si>
  <si>
    <t>Charakterystyka obiektu</t>
  </si>
  <si>
    <t>Ogólna charakterystyka obiektu i zakres robót</t>
  </si>
  <si>
    <t>1. Opis techniczny - charakterystyka techniczna</t>
  </si>
  <si>
    <t xml:space="preserve">    Tymczasowa droga dojazdowa zostanie wykonana z płyt betonowych drogowych zbrojonych, o wymiarach 300x150 cm</t>
  </si>
  <si>
    <t xml:space="preserve">     oraz 300x100cm, grubości 15 cm, na podsypce z piasku grubego, ułożonej na geowłókninie filtarcyjnej.</t>
  </si>
  <si>
    <t xml:space="preserve">     Odtworzenie naruszonej nawierzchni asfaltowej, według wymogów Inwestora, jak dla kategorii ruchu KR3.</t>
  </si>
  <si>
    <t xml:space="preserve">     Odtworzenie terenów zielonych  - 10,0 cm czarnoziemu + nasiona traw, z uwałowaniem wałem lekkim.</t>
  </si>
  <si>
    <t>2. Podstawowe parametry techniczne</t>
  </si>
  <si>
    <t xml:space="preserve">     - wymiary tymczasowej drogi dojazdowej z płyt betonowych                                     -        9,00 x </t>
  </si>
  <si>
    <t>5,50 m</t>
  </si>
  <si>
    <t xml:space="preserve">     -  powierzchnia odtworzenia nawierzchni asfaltowej ścieżki pieszo-rowerowej    -                 24,60 m2.</t>
  </si>
  <si>
    <t>3. Zakres robót</t>
  </si>
  <si>
    <t xml:space="preserve">    Roboty obejmują swoim zakresem roboty rozbiórkowe drogowe, prace ziemne, montażowe</t>
  </si>
  <si>
    <t xml:space="preserve">    -  rozbiórka nawierzchni asfaltowej</t>
  </si>
  <si>
    <t xml:space="preserve">    - wykonanie i zasypanie wykopów ziemnych</t>
  </si>
  <si>
    <t xml:space="preserve">    - montaż betonowych płyt drogowych</t>
  </si>
  <si>
    <t xml:space="preserve">    - demontaż betonowych płyt drogowych</t>
  </si>
  <si>
    <t xml:space="preserve">    - odtworzenie naruszonych nawierzchni.</t>
  </si>
  <si>
    <t>Opis</t>
  </si>
  <si>
    <t>J.m.</t>
  </si>
  <si>
    <t>ilość</t>
  </si>
  <si>
    <t>Cena</t>
  </si>
  <si>
    <t>Wartość</t>
  </si>
  <si>
    <t>Element nr 1. Roboty przygotowawcze</t>
  </si>
  <si>
    <t xml:space="preserve">[CPV: 45111290-7 Roboty przygotowawcze do </t>
  </si>
  <si>
    <t>świadczenia usług]</t>
  </si>
  <si>
    <t>Poz. 1   [ST-0001]</t>
  </si>
  <si>
    <t>1 km</t>
  </si>
  <si>
    <t xml:space="preserve">Roboty pomiarowe przy liniowych robotach ziemnych. </t>
  </si>
  <si>
    <t>Trasa dróg w terenie równinnym</t>
  </si>
  <si>
    <t>Poz. 2   [ST-0002]</t>
  </si>
  <si>
    <t>m</t>
  </si>
  <si>
    <t xml:space="preserve">Rozebranie krawężników kamiennych 20x35 cm na podsypce </t>
  </si>
  <si>
    <t>cem.-piaskowej</t>
  </si>
  <si>
    <t>Poz. 3   [ST-0001]</t>
  </si>
  <si>
    <t>1 m2</t>
  </si>
  <si>
    <t xml:space="preserve">Usunięcie warstwy ziemi urodzajnej (humusu) za pomocą </t>
  </si>
  <si>
    <t>spycharek. Grubość warstwy do 15 cm</t>
  </si>
  <si>
    <t>Poz. 4   [ST-0001]</t>
  </si>
  <si>
    <t>spycharek. Dodatek za każde dalsze 5 cm grubości</t>
  </si>
  <si>
    <t>Poz. 5   [ST-0003]</t>
  </si>
  <si>
    <t>Roboty remontowe - cięcie piłą nawierzchni bitumicznych</t>
  </si>
  <si>
    <t xml:space="preserve"> i betonowych. Nawierzchnie bitumiczne, cięcie na </t>
  </si>
  <si>
    <t>głębokość do 5 cm</t>
  </si>
  <si>
    <t>Poz. 6   [ST-0002]</t>
  </si>
  <si>
    <t>100 m2</t>
  </si>
  <si>
    <t xml:space="preserve">Rozebranie nawierzchni z tłucznia,mas </t>
  </si>
  <si>
    <t xml:space="preserve">miner.-bitum.,betonu i brukowca. Z mas </t>
  </si>
  <si>
    <t>mineralno-bitumicznych - rozbiórka mechaniczna. Grubość</t>
  </si>
  <si>
    <t xml:space="preserve"> nawierzchni 4 cm</t>
  </si>
  <si>
    <t>Poz. 7   [ST-0002]</t>
  </si>
  <si>
    <t xml:space="preserve">Rozebranie podbudowy z kruszywa,gruntu stabil.,betonu </t>
  </si>
  <si>
    <t xml:space="preserve">lub mas min.-bitum.. Z kruszywa - rozbiórka </t>
  </si>
  <si>
    <t>mechaniczna. Grub.podbudowy 20 cm</t>
  </si>
  <si>
    <t>Poz. 8   [ST-0004]</t>
  </si>
  <si>
    <t>1 m3</t>
  </si>
  <si>
    <t xml:space="preserve">Wywóz ziemi i gruzu. Wywóz ziemi samochodami </t>
  </si>
  <si>
    <t>samowyładowczymi. na odl.do 1 km    kat.gr.IV</t>
  </si>
  <si>
    <t>Poz. 9   [ST-0004]</t>
  </si>
  <si>
    <t xml:space="preserve">samowyładowczymi. za każdy następny 1 km - rzeczywitą </t>
  </si>
  <si>
    <t>odległość wywozu uściśli Wykonawca w ofercie</t>
  </si>
  <si>
    <t>Poz. 10   [ST-0004]</t>
  </si>
  <si>
    <t>m3</t>
  </si>
  <si>
    <t xml:space="preserve">Wywóz ziemi i gruzu. Wywóz gruzu żwirobeton.i </t>
  </si>
  <si>
    <t>żelbetowego. samoch.skrzyniowymi na odl.1 km</t>
  </si>
  <si>
    <t>Poz. 11   [ST-0004]</t>
  </si>
  <si>
    <t xml:space="preserve">Wywóz ziemi i gruzu. Wywóz destruktu asfaltowego </t>
  </si>
  <si>
    <t xml:space="preserve">samochodami skrzyniowymi. dodatek za każdy następny 1 </t>
  </si>
  <si>
    <t xml:space="preserve">km - rzeczywistą odległość wywozu uściśli Wykonawca w </t>
  </si>
  <si>
    <t>ofercie w porozumieniu z ZDM Poznań</t>
  </si>
  <si>
    <t>Poz. 12   [ST-0004]</t>
  </si>
  <si>
    <t>samowyładowczymi. na odl.do 1 km    kat.gr.I-II</t>
  </si>
  <si>
    <t>Poz. 13   [ST-0004]</t>
  </si>
  <si>
    <t>samowyładowczymi. za każdy następny 1 km</t>
  </si>
  <si>
    <t>- rzeczywistą odległość uściśli Wykonawca w ofercie</t>
  </si>
  <si>
    <t>Razem wartość elementu nr 1.</t>
  </si>
  <si>
    <t>Element nr 2. Roboty ziemne</t>
  </si>
  <si>
    <t xml:space="preserve">[CPV: 45111000-8 Roboty w zakresie burzenia, </t>
  </si>
  <si>
    <t>roboty ziemne]</t>
  </si>
  <si>
    <t>Poz. 14   [ST-0005]</t>
  </si>
  <si>
    <t>100 m3</t>
  </si>
  <si>
    <t xml:space="preserve">Roboty ziemne wykonywane koparkami podsięb.z </t>
  </si>
  <si>
    <t xml:space="preserve">transp.urobku sam.samowyład.na odl. do 1 km. Koparki o </t>
  </si>
  <si>
    <t xml:space="preserve">pojemności łyżki 0,60 m3, grunt kat. I-II, </t>
  </si>
  <si>
    <t>sam.samowyładowczy pow. 5-10 t</t>
  </si>
  <si>
    <t>Poz. 15   [ST-0005]</t>
  </si>
  <si>
    <t xml:space="preserve">Nakłady uzupełniające za każdy dalszy rozp. 1 km </t>
  </si>
  <si>
    <t xml:space="preserve">odl.transp. ponad 1 km sam.samowył. przy przewozie po </t>
  </si>
  <si>
    <t xml:space="preserve">drogach o nawierzchni utwardzonej, grunt kat. I-IV, </t>
  </si>
  <si>
    <t xml:space="preserve">sam.samowyładowczy do 10-15 t - rzeczywistą odległość </t>
  </si>
  <si>
    <t>wywozu uściśli Wykonawca w ofercie</t>
  </si>
  <si>
    <t>Poz. 16   [ST-0006]</t>
  </si>
  <si>
    <t xml:space="preserve">Wykopy liniowe szer.0,8-2,5 m o ścianach pionowych w </t>
  </si>
  <si>
    <t>gruntach suchych z ręcznym wydobyciem urobku. Głębokość</t>
  </si>
  <si>
    <t xml:space="preserve"> wykopu 1,5 m, grunt kat. I-II</t>
  </si>
  <si>
    <t>Razem wartość elementu nr 2.</t>
  </si>
  <si>
    <t>Element nr 3. Roboty drogowe</t>
  </si>
  <si>
    <t>[CPV: 45233140-2 Roboty drogowe]</t>
  </si>
  <si>
    <t>Poz. 17   [ST-0007]</t>
  </si>
  <si>
    <t xml:space="preserve">Profilowanie i zagęszczanie podłoża pod warstwy </t>
  </si>
  <si>
    <t xml:space="preserve">konstr.nawierzchni. Wykonywane mechanicznie - </t>
  </si>
  <si>
    <t>kat.gruntu II-VI. (walec wibracyjny samojezdny)</t>
  </si>
  <si>
    <t>Poz. 18   [ST-0008]</t>
  </si>
  <si>
    <t>Separacja warstw gruntu geowłókninami układanymi wzdłuż</t>
  </si>
  <si>
    <t xml:space="preserve"> osi drogi, sposobem ręcznym</t>
  </si>
  <si>
    <t>Poz. 19   [ST-0007]</t>
  </si>
  <si>
    <t>Podbudowy z kruszyw naturalnych. Warstwa dolna grubości</t>
  </si>
  <si>
    <t xml:space="preserve"> 20 cm</t>
  </si>
  <si>
    <t>Poz. 20   [ST-0007]</t>
  </si>
  <si>
    <t>Podbudowy z kruszyw naturalnych. Warstwa górna grubości</t>
  </si>
  <si>
    <t xml:space="preserve"> 15 cm</t>
  </si>
  <si>
    <t>Poz. 21   [ST-0009]</t>
  </si>
  <si>
    <t>Ława betonowa pod krawężniki zwykła z oporem</t>
  </si>
  <si>
    <t>Poz. 22   [ST-0007]</t>
  </si>
  <si>
    <t xml:space="preserve">Warstwy podsypkowe. Podsypka cementowo-piaskowa o </t>
  </si>
  <si>
    <t>grubości 3 cm. Zagęszczana mechanicznie</t>
  </si>
  <si>
    <t>Poz. 23   [ST-0009]</t>
  </si>
  <si>
    <t>100 m</t>
  </si>
  <si>
    <t xml:space="preserve">Obrzeża betonowe. O wymiarach 30x8 cm - podsypka </t>
  </si>
  <si>
    <t>cementowo-piaskowa. Wypełnienie spoin zaprawą cementową</t>
  </si>
  <si>
    <t>Poz. 24   [ST-0010]</t>
  </si>
  <si>
    <t>Nawierzchnie z płyt drogowych betonowych. Prostokątnych</t>
  </si>
  <si>
    <t xml:space="preserve"> - wypełnienie spoin piaskiem. Grubość płyt 15 cm</t>
  </si>
  <si>
    <t>Poz. 25   [ST-0010]</t>
  </si>
  <si>
    <t>Poz. 26   [ST-0007]</t>
  </si>
  <si>
    <t xml:space="preserve">grubości 5 cm. Zagęszczana mechanicznie - mieszanka C </t>
  </si>
  <si>
    <t>1,5/2,0</t>
  </si>
  <si>
    <t>Poz. 27   [ST-0007]</t>
  </si>
  <si>
    <t>Podbudowy z kruszyw łamanych. Warstwa dolna grubości 20</t>
  </si>
  <si>
    <t xml:space="preserve"> cm - z kruszywa C90/3</t>
  </si>
  <si>
    <t>Poz. 28   [ST-0010]</t>
  </si>
  <si>
    <t xml:space="preserve">Nawierzchnie z mieszanek mineralno-bitumicznych </t>
  </si>
  <si>
    <t xml:space="preserve">(warstwa wiążąca). Asfaltowych - grubość warstwy po </t>
  </si>
  <si>
    <t xml:space="preserve">zagęszczeniu 4 cm. Mieszanka mineralno-asfaltowa, </t>
  </si>
  <si>
    <t>standard I, samochód samowyładowczy do 5 t</t>
  </si>
  <si>
    <t>Poz. 29   [ST-0010]</t>
  </si>
  <si>
    <t xml:space="preserve">zagęszczeniu 5 cm. Mieszanka mineralno-asfaltowa, </t>
  </si>
  <si>
    <t>Poz. 30   [ST-0010]</t>
  </si>
  <si>
    <t xml:space="preserve">(warstwa ścieralna). Grubość warstwy po zagęszczeniu 5 </t>
  </si>
  <si>
    <t>cm. Mieszanka mineralno-asfaltowa, standard I, samochód</t>
  </si>
  <si>
    <t xml:space="preserve"> samowyładowczy do 5 t</t>
  </si>
  <si>
    <t>Poz. 31   [ST-0009]</t>
  </si>
  <si>
    <t xml:space="preserve">Krawężniki betonowe i kamienne wraz z wykonaniem ław. </t>
  </si>
  <si>
    <t xml:space="preserve">Kamienne wystające o wymiarach  20x35 cm. Ława </t>
  </si>
  <si>
    <t>betonowa,podsypka cementowo-piaskowa</t>
  </si>
  <si>
    <t>Razem wartość elementu nr 3.</t>
  </si>
  <si>
    <t>Element nr 4. Roboty rozbiórkowe</t>
  </si>
  <si>
    <t>[CPV: 45111300-1 ]</t>
  </si>
  <si>
    <t>Poz. 32   [ST-0002]</t>
  </si>
  <si>
    <t xml:space="preserve">Rozebranie nawierzchni i chodników z płyt betonowych. </t>
  </si>
  <si>
    <t>Nawierzchnia - wypełnienie spoin piaskiem. Grubość płyt</t>
  </si>
  <si>
    <t>Poz. 33   [ST-0002]</t>
  </si>
  <si>
    <t>mechaniczna. Grub.podbudowy 15 cm</t>
  </si>
  <si>
    <t>Razem wartość elementu nr 4.</t>
  </si>
  <si>
    <t xml:space="preserve">Element nr 5. Roboty wykończeniowe i </t>
  </si>
  <si>
    <t>towarzyszące</t>
  </si>
  <si>
    <t xml:space="preserve">[CPV: 45231100-6 Ogólne roboty budowlane </t>
  </si>
  <si>
    <t>związane z budową rurociągów]</t>
  </si>
  <si>
    <t>Poz. 34   [ST-0011]</t>
  </si>
  <si>
    <t xml:space="preserve">Humusowanie i obsianie skarp. Humusowanie skarp z </t>
  </si>
  <si>
    <t>obsianiem, przy grubości warstwy humusu 5cm</t>
  </si>
  <si>
    <t>Poz. 35   [ST-0011]</t>
  </si>
  <si>
    <t xml:space="preserve">obsianiem; dodatek za każdy następny 1cm grubości </t>
  </si>
  <si>
    <t>warstwy humusu</t>
  </si>
  <si>
    <t>Razem wartość elementu nr 5.</t>
  </si>
  <si>
    <t>Tabela wartości elementów scalonych</t>
  </si>
  <si>
    <t>Lp</t>
  </si>
  <si>
    <t>Dział</t>
  </si>
  <si>
    <t>Symbol CPV</t>
  </si>
  <si>
    <t>1.</t>
  </si>
  <si>
    <t>1. Roboty przygotowawcze</t>
  </si>
  <si>
    <t>2.</t>
  </si>
  <si>
    <t>2. Roboty ziemne</t>
  </si>
  <si>
    <t>3.</t>
  </si>
  <si>
    <t>3. Roboty drogowe</t>
  </si>
  <si>
    <t>4.</t>
  </si>
  <si>
    <t>4. Roboty rozbiórkowe</t>
  </si>
  <si>
    <t>5.</t>
  </si>
  <si>
    <t>5. Roboty wykończeniowe i towarzyszące</t>
  </si>
  <si>
    <t xml:space="preserve">Data opracowania: </t>
  </si>
  <si>
    <t>Suma wartości elementów 1-5</t>
  </si>
  <si>
    <t>Podatek VAT 23%</t>
  </si>
  <si>
    <t>RAZEM</t>
  </si>
  <si>
    <t>PRZEDMIAR ROBÓT - OFERTA</t>
  </si>
  <si>
    <t>Odtworzenia nawierzchni wraz z budową tymczasowej drogi dojazdowej w Poznaniu A35 - Park Sołacki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</si>
</sst>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#,###,##0.00"/>
    <numFmt numFmtId="165" formatCode="###,###,##0.000"/>
  </numFmts>
  <fonts count="7" x14ac:knownFonts="1">
    <font>
      <sz val="8"/>
      <color theme="1"/>
      <name val="Arial CE"/>
      <charset val="238"/>
    </font>
    <font>
      <sz val="9"/>
      <color theme="1"/>
      <name val="Arial CE"/>
      <charset val="238"/>
    </font>
    <font>
      <b/>
      <sz val="10"/>
      <color theme="1"/>
      <name val="Arial CE"/>
      <charset val="238"/>
    </font>
    <font>
      <b/>
      <sz val="9"/>
      <color theme="1"/>
      <name val="Arial CE"/>
      <charset val="238"/>
    </font>
    <font>
      <b/>
      <sz val="8"/>
      <color theme="1"/>
      <name val="Arial CE"/>
      <charset val="238"/>
    </font>
    <font>
      <b/>
      <sz val="12"/>
      <color theme="1"/>
      <name val="Arial CE"/>
      <charset val="238"/>
    </font>
    <font>
      <b/>
      <sz val="9"/>
      <color rgb="FF000080"/>
      <name val="Arial CE"/>
      <charset val="23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ck">
        <color indexed="64"/>
      </bottom>
      <diagonal/>
    </border>
    <border>
      <left style="hair">
        <color indexed="64"/>
      </left>
      <right style="hair">
        <color indexed="64"/>
      </right>
      <top/>
      <bottom style="thick">
        <color indexed="64"/>
      </bottom>
      <diagonal/>
    </border>
    <border>
      <left style="hair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164" fontId="1" fillId="0" borderId="0" xfId="0" applyNumberFormat="1" applyFont="1"/>
    <xf numFmtId="0" fontId="2" fillId="0" borderId="1" xfId="0" applyFont="1" applyBorder="1"/>
    <xf numFmtId="0" fontId="1" fillId="0" borderId="1" xfId="0" applyFont="1" applyBorder="1"/>
    <xf numFmtId="164" fontId="1" fillId="0" borderId="1" xfId="0" applyNumberFormat="1" applyFont="1" applyBorder="1"/>
    <xf numFmtId="0" fontId="4" fillId="0" borderId="5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0" fontId="5" fillId="0" borderId="0" xfId="0" applyFont="1"/>
    <xf numFmtId="165" fontId="1" fillId="0" borderId="0" xfId="0" applyNumberFormat="1" applyFont="1"/>
    <xf numFmtId="165" fontId="1" fillId="0" borderId="1" xfId="0" applyNumberFormat="1" applyFont="1" applyBorder="1"/>
    <xf numFmtId="164" fontId="1" fillId="0" borderId="10" xfId="0" applyNumberFormat="1" applyFont="1" applyBorder="1"/>
    <xf numFmtId="0" fontId="4" fillId="0" borderId="5" xfId="0" applyFont="1" applyBorder="1"/>
    <xf numFmtId="0" fontId="4" fillId="0" borderId="11" xfId="0" applyFont="1" applyBorder="1" applyAlignment="1">
      <alignment horizontal="center"/>
    </xf>
    <xf numFmtId="165" fontId="4" fillId="0" borderId="11" xfId="0" applyNumberFormat="1" applyFont="1" applyBorder="1" applyAlignment="1">
      <alignment horizontal="center"/>
    </xf>
    <xf numFmtId="164" fontId="4" fillId="0" borderId="12" xfId="0" applyNumberFormat="1" applyFont="1" applyBorder="1" applyAlignment="1">
      <alignment horizontal="center"/>
    </xf>
    <xf numFmtId="0" fontId="3" fillId="0" borderId="13" xfId="0" applyFont="1" applyBorder="1"/>
    <xf numFmtId="0" fontId="1" fillId="0" borderId="14" xfId="0" applyFont="1" applyBorder="1"/>
    <xf numFmtId="165" fontId="1" fillId="0" borderId="14" xfId="0" applyNumberFormat="1" applyFont="1" applyBorder="1"/>
    <xf numFmtId="0" fontId="3" fillId="0" borderId="7" xfId="0" applyFont="1" applyBorder="1"/>
    <xf numFmtId="0" fontId="1" fillId="0" borderId="16" xfId="0" applyFont="1" applyBorder="1"/>
    <xf numFmtId="165" fontId="1" fillId="0" borderId="16" xfId="0" applyNumberFormat="1" applyFont="1" applyBorder="1"/>
    <xf numFmtId="0" fontId="1" fillId="0" borderId="13" xfId="0" applyFont="1" applyBorder="1"/>
    <xf numFmtId="0" fontId="1" fillId="0" borderId="6" xfId="0" applyFont="1" applyBorder="1"/>
    <xf numFmtId="0" fontId="1" fillId="0" borderId="18" xfId="0" applyFont="1" applyBorder="1"/>
    <xf numFmtId="165" fontId="1" fillId="0" borderId="18" xfId="0" applyNumberFormat="1" applyFont="1" applyBorder="1"/>
    <xf numFmtId="0" fontId="6" fillId="0" borderId="7" xfId="0" applyFont="1" applyBorder="1"/>
    <xf numFmtId="0" fontId="1" fillId="0" borderId="20" xfId="0" applyFont="1" applyBorder="1"/>
    <xf numFmtId="0" fontId="1" fillId="0" borderId="21" xfId="0" applyFont="1" applyBorder="1"/>
    <xf numFmtId="165" fontId="1" fillId="0" borderId="21" xfId="0" applyNumberFormat="1" applyFont="1" applyBorder="1"/>
    <xf numFmtId="0" fontId="0" fillId="0" borderId="18" xfId="0" applyFont="1" applyBorder="1"/>
    <xf numFmtId="0" fontId="0" fillId="0" borderId="18" xfId="0" applyFont="1" applyBorder="1" applyAlignment="1">
      <alignment horizontal="center"/>
    </xf>
    <xf numFmtId="0" fontId="0" fillId="0" borderId="6" xfId="0" quotePrefix="1" applyFont="1" applyBorder="1" applyAlignment="1">
      <alignment horizontal="center"/>
    </xf>
    <xf numFmtId="164" fontId="4" fillId="0" borderId="19" xfId="0" applyNumberFormat="1" applyFont="1" applyBorder="1"/>
    <xf numFmtId="4" fontId="1" fillId="0" borderId="0" xfId="0" applyNumberFormat="1" applyFont="1"/>
    <xf numFmtId="4" fontId="1" fillId="0" borderId="1" xfId="0" applyNumberFormat="1" applyFont="1" applyBorder="1"/>
    <xf numFmtId="4" fontId="4" fillId="0" borderId="11" xfId="0" applyNumberFormat="1" applyFont="1" applyBorder="1" applyAlignment="1">
      <alignment horizontal="center"/>
    </xf>
    <xf numFmtId="4" fontId="1" fillId="0" borderId="14" xfId="0" applyNumberFormat="1" applyFont="1" applyBorder="1"/>
    <xf numFmtId="4" fontId="1" fillId="0" borderId="16" xfId="0" applyNumberFormat="1" applyFont="1" applyBorder="1"/>
    <xf numFmtId="4" fontId="1" fillId="0" borderId="18" xfId="0" applyNumberFormat="1" applyFont="1" applyBorder="1"/>
    <xf numFmtId="4" fontId="1" fillId="0" borderId="21" xfId="0" applyNumberFormat="1" applyFont="1" applyBorder="1"/>
    <xf numFmtId="4" fontId="4" fillId="0" borderId="12" xfId="0" applyNumberFormat="1" applyFont="1" applyBorder="1" applyAlignment="1">
      <alignment horizontal="center"/>
    </xf>
    <xf numFmtId="4" fontId="1" fillId="0" borderId="15" xfId="0" applyNumberFormat="1" applyFont="1" applyBorder="1"/>
    <xf numFmtId="4" fontId="1" fillId="0" borderId="17" xfId="0" applyNumberFormat="1" applyFont="1" applyBorder="1"/>
    <xf numFmtId="4" fontId="1" fillId="0" borderId="19" xfId="0" applyNumberFormat="1" applyFont="1" applyBorder="1"/>
    <xf numFmtId="4" fontId="6" fillId="0" borderId="17" xfId="0" applyNumberFormat="1" applyFont="1" applyBorder="1"/>
    <xf numFmtId="4" fontId="1" fillId="0" borderId="22" xfId="0" applyNumberFormat="1" applyFont="1" applyBorder="1"/>
    <xf numFmtId="4" fontId="1" fillId="0" borderId="3" xfId="0" applyNumberFormat="1" applyFont="1" applyBorder="1"/>
    <xf numFmtId="0" fontId="3" fillId="0" borderId="23" xfId="0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0" fontId="4" fillId="0" borderId="4" xfId="0" applyFont="1" applyBorder="1" applyAlignment="1">
      <alignment horizontal="right"/>
    </xf>
  </cellXfs>
  <cellStyles count="1">
    <cellStyle name="Normalny" xfId="0" builtinId="0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workbookViewId="0">
      <selection activeCell="C35" sqref="C35"/>
    </sheetView>
  </sheetViews>
  <sheetFormatPr defaultRowHeight="12" x14ac:dyDescent="0.2"/>
  <cols>
    <col min="1" max="16384" width="9.33203125" style="1"/>
  </cols>
  <sheetData>
    <row r="1" spans="1:12" ht="12" customHeight="1" x14ac:dyDescent="0.2">
      <c r="A1" s="1" t="s">
        <v>185</v>
      </c>
    </row>
    <row r="3" spans="1:12" ht="15" customHeight="1" x14ac:dyDescent="0.2">
      <c r="A3" s="3" t="s">
        <v>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24" customHeight="1" x14ac:dyDescent="0.25">
      <c r="A4" s="9" t="s">
        <v>6</v>
      </c>
    </row>
    <row r="7" spans="1:12" x14ac:dyDescent="0.2">
      <c r="A7" s="1" t="s">
        <v>7</v>
      </c>
    </row>
    <row r="8" spans="1:12" x14ac:dyDescent="0.2">
      <c r="A8" s="1" t="s">
        <v>8</v>
      </c>
    </row>
    <row r="9" spans="1:12" x14ac:dyDescent="0.2">
      <c r="A9" s="1" t="s">
        <v>9</v>
      </c>
    </row>
    <row r="10" spans="1:12" x14ac:dyDescent="0.2">
      <c r="A10" s="1" t="s">
        <v>10</v>
      </c>
    </row>
    <row r="11" spans="1:12" x14ac:dyDescent="0.2">
      <c r="A11" s="1" t="s">
        <v>11</v>
      </c>
    </row>
    <row r="12" spans="1:12" x14ac:dyDescent="0.2">
      <c r="A12" s="1" t="s">
        <v>12</v>
      </c>
    </row>
    <row r="13" spans="1:12" x14ac:dyDescent="0.2">
      <c r="A13" s="1" t="s">
        <v>13</v>
      </c>
    </row>
    <row r="14" spans="1:12" x14ac:dyDescent="0.2">
      <c r="A14" s="1" t="s">
        <v>14</v>
      </c>
    </row>
    <row r="15" spans="1:12" x14ac:dyDescent="0.2">
      <c r="A15" s="1" t="s">
        <v>15</v>
      </c>
    </row>
    <row r="16" spans="1:12" x14ac:dyDescent="0.2">
      <c r="A16" s="1" t="s">
        <v>16</v>
      </c>
    </row>
    <row r="17" spans="1:12" x14ac:dyDescent="0.2">
      <c r="A17" s="1" t="s">
        <v>17</v>
      </c>
    </row>
    <row r="18" spans="1:12" x14ac:dyDescent="0.2">
      <c r="A18" s="1" t="s">
        <v>18</v>
      </c>
    </row>
    <row r="19" spans="1:12" x14ac:dyDescent="0.2">
      <c r="A19" s="1" t="s">
        <v>19</v>
      </c>
    </row>
    <row r="20" spans="1:12" x14ac:dyDescent="0.2">
      <c r="A20" s="1" t="s">
        <v>20</v>
      </c>
    </row>
    <row r="21" spans="1:12" x14ac:dyDescent="0.2">
      <c r="A21" s="1" t="s">
        <v>21</v>
      </c>
    </row>
    <row r="22" spans="1:12" x14ac:dyDescent="0.2">
      <c r="A22" s="1" t="s">
        <v>22</v>
      </c>
    </row>
    <row r="23" spans="1:12" x14ac:dyDescent="0.2">
      <c r="A23" s="1" t="s">
        <v>23</v>
      </c>
    </row>
    <row r="27" spans="1:12" x14ac:dyDescent="0.2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</row>
  </sheetData>
  <pageMargins left="0.79166666666666663" right="0.15277777777777779" top="0.3888888888888889" bottom="0.79166666666666663" header="0.75" footer="0.3888888888888889"/>
  <pageSetup paperSize="9" orientation="portrait" r:id="rId1"/>
  <headerFooter>
    <oddFooter>&amp;C&amp;P&amp;R&amp;8&amp;YMicrosoft Excel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3"/>
  <sheetViews>
    <sheetView tabSelected="1" workbookViewId="0">
      <selection activeCell="A4" sqref="A4"/>
    </sheetView>
  </sheetViews>
  <sheetFormatPr defaultRowHeight="12" x14ac:dyDescent="0.2"/>
  <cols>
    <col min="1" max="1" width="55" style="1" customWidth="1"/>
    <col min="2" max="2" width="10" style="1" customWidth="1"/>
    <col min="3" max="3" width="16.83203125" style="10" customWidth="1"/>
    <col min="4" max="4" width="15" style="35" customWidth="1"/>
    <col min="5" max="5" width="16.83203125" style="35" customWidth="1"/>
    <col min="6" max="16384" width="9.33203125" style="1"/>
  </cols>
  <sheetData>
    <row r="1" spans="1:5" ht="12" customHeight="1" x14ac:dyDescent="0.2"/>
    <row r="3" spans="1:5" ht="15" customHeight="1" x14ac:dyDescent="0.2">
      <c r="A3" s="3" t="s">
        <v>190</v>
      </c>
      <c r="B3" s="4"/>
      <c r="C3" s="11"/>
      <c r="D3" s="36"/>
      <c r="E3" s="36"/>
    </row>
    <row r="4" spans="1:5" ht="24" customHeight="1" x14ac:dyDescent="0.25">
      <c r="A4" s="9" t="s">
        <v>189</v>
      </c>
    </row>
    <row r="5" spans="1:5" x14ac:dyDescent="0.2">
      <c r="A5" s="4"/>
      <c r="B5" s="4"/>
      <c r="C5" s="11"/>
      <c r="D5" s="36"/>
      <c r="E5" s="36"/>
    </row>
    <row r="6" spans="1:5" ht="15" customHeight="1" x14ac:dyDescent="0.2">
      <c r="A6" s="13" t="s">
        <v>24</v>
      </c>
      <c r="B6" s="14" t="s">
        <v>25</v>
      </c>
      <c r="C6" s="15" t="s">
        <v>26</v>
      </c>
      <c r="D6" s="37" t="s">
        <v>27</v>
      </c>
      <c r="E6" s="42" t="s">
        <v>28</v>
      </c>
    </row>
    <row r="7" spans="1:5" ht="14.1" customHeight="1" x14ac:dyDescent="0.2">
      <c r="A7" s="17" t="s">
        <v>29</v>
      </c>
      <c r="B7" s="18"/>
      <c r="C7" s="19"/>
      <c r="D7" s="38"/>
      <c r="E7" s="43"/>
    </row>
    <row r="8" spans="1:5" x14ac:dyDescent="0.2">
      <c r="A8" s="17" t="s">
        <v>30</v>
      </c>
      <c r="B8" s="18"/>
      <c r="C8" s="19"/>
      <c r="D8" s="38"/>
      <c r="E8" s="43"/>
    </row>
    <row r="9" spans="1:5" x14ac:dyDescent="0.2">
      <c r="A9" s="20" t="s">
        <v>31</v>
      </c>
      <c r="B9" s="21"/>
      <c r="C9" s="22"/>
      <c r="D9" s="39"/>
      <c r="E9" s="44"/>
    </row>
    <row r="10" spans="1:5" ht="18" customHeight="1" x14ac:dyDescent="0.2">
      <c r="A10" s="17" t="s">
        <v>32</v>
      </c>
      <c r="B10" s="18" t="s">
        <v>33</v>
      </c>
      <c r="C10" s="19">
        <v>4.9000000000000002E-2</v>
      </c>
      <c r="D10" s="38">
        <v>0</v>
      </c>
      <c r="E10" s="43">
        <f>ROUND(C10*D10,2)</f>
        <v>0</v>
      </c>
    </row>
    <row r="11" spans="1:5" x14ac:dyDescent="0.2">
      <c r="A11" s="23" t="s">
        <v>34</v>
      </c>
      <c r="B11" s="18"/>
      <c r="C11" s="19"/>
      <c r="D11" s="38"/>
      <c r="E11" s="43"/>
    </row>
    <row r="12" spans="1:5" x14ac:dyDescent="0.2">
      <c r="A12" s="24" t="s">
        <v>35</v>
      </c>
      <c r="B12" s="25"/>
      <c r="C12" s="26"/>
      <c r="D12" s="40"/>
      <c r="E12" s="45"/>
    </row>
    <row r="13" spans="1:5" ht="18" customHeight="1" x14ac:dyDescent="0.2">
      <c r="A13" s="17" t="s">
        <v>36</v>
      </c>
      <c r="B13" s="18" t="s">
        <v>37</v>
      </c>
      <c r="C13" s="19">
        <v>6</v>
      </c>
      <c r="D13" s="38">
        <v>0</v>
      </c>
      <c r="E13" s="43">
        <f>ROUND(C13*D13,2)</f>
        <v>0</v>
      </c>
    </row>
    <row r="14" spans="1:5" x14ac:dyDescent="0.2">
      <c r="A14" s="23" t="s">
        <v>38</v>
      </c>
      <c r="B14" s="18"/>
      <c r="C14" s="19"/>
      <c r="D14" s="38"/>
      <c r="E14" s="43"/>
    </row>
    <row r="15" spans="1:5" x14ac:dyDescent="0.2">
      <c r="A15" s="24" t="s">
        <v>39</v>
      </c>
      <c r="B15" s="25"/>
      <c r="C15" s="26"/>
      <c r="D15" s="40"/>
      <c r="E15" s="45"/>
    </row>
    <row r="16" spans="1:5" ht="18" customHeight="1" x14ac:dyDescent="0.2">
      <c r="A16" s="17" t="s">
        <v>40</v>
      </c>
      <c r="B16" s="18" t="s">
        <v>41</v>
      </c>
      <c r="C16" s="19">
        <v>79.599999999999994</v>
      </c>
      <c r="D16" s="38">
        <v>0</v>
      </c>
      <c r="E16" s="43">
        <f>ROUND(C16*D16,2)</f>
        <v>0</v>
      </c>
    </row>
    <row r="17" spans="1:5" x14ac:dyDescent="0.2">
      <c r="A17" s="23" t="s">
        <v>42</v>
      </c>
      <c r="B17" s="18"/>
      <c r="C17" s="19"/>
      <c r="D17" s="38"/>
      <c r="E17" s="43"/>
    </row>
    <row r="18" spans="1:5" x14ac:dyDescent="0.2">
      <c r="A18" s="24" t="s">
        <v>43</v>
      </c>
      <c r="B18" s="25"/>
      <c r="C18" s="26"/>
      <c r="D18" s="40"/>
      <c r="E18" s="45"/>
    </row>
    <row r="19" spans="1:5" ht="18" customHeight="1" x14ac:dyDescent="0.2">
      <c r="A19" s="17" t="s">
        <v>44</v>
      </c>
      <c r="B19" s="18" t="s">
        <v>41</v>
      </c>
      <c r="C19" s="19">
        <v>79.599999999999994</v>
      </c>
      <c r="D19" s="38">
        <v>0</v>
      </c>
      <c r="E19" s="43">
        <f>ROUND(C19*D19,2)</f>
        <v>0</v>
      </c>
    </row>
    <row r="20" spans="1:5" x14ac:dyDescent="0.2">
      <c r="A20" s="23" t="s">
        <v>42</v>
      </c>
      <c r="B20" s="18"/>
      <c r="C20" s="19"/>
      <c r="D20" s="38"/>
      <c r="E20" s="43"/>
    </row>
    <row r="21" spans="1:5" x14ac:dyDescent="0.2">
      <c r="A21" s="24" t="s">
        <v>45</v>
      </c>
      <c r="B21" s="25"/>
      <c r="C21" s="26"/>
      <c r="D21" s="40"/>
      <c r="E21" s="45"/>
    </row>
    <row r="22" spans="1:5" ht="18" customHeight="1" x14ac:dyDescent="0.2">
      <c r="A22" s="17" t="s">
        <v>46</v>
      </c>
      <c r="B22" s="18" t="s">
        <v>37</v>
      </c>
      <c r="C22" s="19">
        <v>8.1999999999999993</v>
      </c>
      <c r="D22" s="38">
        <v>0</v>
      </c>
      <c r="E22" s="43">
        <f>ROUND(C22*D22,2)</f>
        <v>0</v>
      </c>
    </row>
    <row r="23" spans="1:5" x14ac:dyDescent="0.2">
      <c r="A23" s="23" t="s">
        <v>47</v>
      </c>
      <c r="B23" s="18"/>
      <c r="C23" s="19"/>
      <c r="D23" s="38"/>
      <c r="E23" s="43"/>
    </row>
    <row r="24" spans="1:5" x14ac:dyDescent="0.2">
      <c r="A24" s="23" t="s">
        <v>48</v>
      </c>
      <c r="B24" s="18"/>
      <c r="C24" s="19"/>
      <c r="D24" s="38"/>
      <c r="E24" s="43"/>
    </row>
    <row r="25" spans="1:5" x14ac:dyDescent="0.2">
      <c r="A25" s="24" t="s">
        <v>49</v>
      </c>
      <c r="B25" s="25"/>
      <c r="C25" s="26"/>
      <c r="D25" s="40"/>
      <c r="E25" s="45"/>
    </row>
    <row r="26" spans="1:5" ht="18" customHeight="1" x14ac:dyDescent="0.2">
      <c r="A26" s="17" t="s">
        <v>50</v>
      </c>
      <c r="B26" s="18" t="s">
        <v>51</v>
      </c>
      <c r="C26" s="19">
        <v>0.246</v>
      </c>
      <c r="D26" s="38">
        <v>0</v>
      </c>
      <c r="E26" s="43">
        <f>ROUND(C26*D26,2)</f>
        <v>0</v>
      </c>
    </row>
    <row r="27" spans="1:5" x14ac:dyDescent="0.2">
      <c r="A27" s="23" t="s">
        <v>52</v>
      </c>
      <c r="B27" s="18"/>
      <c r="C27" s="19"/>
      <c r="D27" s="38"/>
      <c r="E27" s="43"/>
    </row>
    <row r="28" spans="1:5" x14ac:dyDescent="0.2">
      <c r="A28" s="23" t="s">
        <v>53</v>
      </c>
      <c r="B28" s="18"/>
      <c r="C28" s="19"/>
      <c r="D28" s="38"/>
      <c r="E28" s="43"/>
    </row>
    <row r="29" spans="1:5" x14ac:dyDescent="0.2">
      <c r="A29" s="23" t="s">
        <v>54</v>
      </c>
      <c r="B29" s="18"/>
      <c r="C29" s="19"/>
      <c r="D29" s="38"/>
      <c r="E29" s="43"/>
    </row>
    <row r="30" spans="1:5" x14ac:dyDescent="0.2">
      <c r="A30" s="24" t="s">
        <v>55</v>
      </c>
      <c r="B30" s="25"/>
      <c r="C30" s="26"/>
      <c r="D30" s="40"/>
      <c r="E30" s="45"/>
    </row>
    <row r="31" spans="1:5" ht="18" customHeight="1" x14ac:dyDescent="0.2">
      <c r="A31" s="17" t="s">
        <v>56</v>
      </c>
      <c r="B31" s="18" t="s">
        <v>51</v>
      </c>
      <c r="C31" s="19">
        <v>0.246</v>
      </c>
      <c r="D31" s="38">
        <v>0</v>
      </c>
      <c r="E31" s="43">
        <f>ROUND(C31*D31,2)</f>
        <v>0</v>
      </c>
    </row>
    <row r="32" spans="1:5" x14ac:dyDescent="0.2">
      <c r="A32" s="23" t="s">
        <v>57</v>
      </c>
      <c r="B32" s="18"/>
      <c r="C32" s="19"/>
      <c r="D32" s="38"/>
      <c r="E32" s="43"/>
    </row>
    <row r="33" spans="1:5" x14ac:dyDescent="0.2">
      <c r="A33" s="23" t="s">
        <v>58</v>
      </c>
      <c r="B33" s="18"/>
      <c r="C33" s="19"/>
      <c r="D33" s="38"/>
      <c r="E33" s="43"/>
    </row>
    <row r="34" spans="1:5" x14ac:dyDescent="0.2">
      <c r="A34" s="24" t="s">
        <v>59</v>
      </c>
      <c r="B34" s="25"/>
      <c r="C34" s="26"/>
      <c r="D34" s="40"/>
      <c r="E34" s="45"/>
    </row>
    <row r="35" spans="1:5" ht="18" customHeight="1" x14ac:dyDescent="0.2">
      <c r="A35" s="17" t="s">
        <v>60</v>
      </c>
      <c r="B35" s="18" t="s">
        <v>61</v>
      </c>
      <c r="C35" s="19">
        <v>14.183</v>
      </c>
      <c r="D35" s="38">
        <v>0</v>
      </c>
      <c r="E35" s="43">
        <f>ROUND(C35*D35,2)</f>
        <v>0</v>
      </c>
    </row>
    <row r="36" spans="1:5" x14ac:dyDescent="0.2">
      <c r="A36" s="23" t="s">
        <v>62</v>
      </c>
      <c r="B36" s="18"/>
      <c r="C36" s="19"/>
      <c r="D36" s="38"/>
      <c r="E36" s="43"/>
    </row>
    <row r="37" spans="1:5" x14ac:dyDescent="0.2">
      <c r="A37" s="24" t="s">
        <v>63</v>
      </c>
      <c r="B37" s="25"/>
      <c r="C37" s="26"/>
      <c r="D37" s="40"/>
      <c r="E37" s="45"/>
    </row>
    <row r="38" spans="1:5" ht="18" customHeight="1" x14ac:dyDescent="0.2">
      <c r="A38" s="17" t="s">
        <v>64</v>
      </c>
      <c r="B38" s="18" t="s">
        <v>61</v>
      </c>
      <c r="C38" s="19">
        <v>14.183</v>
      </c>
      <c r="D38" s="38">
        <v>0</v>
      </c>
      <c r="E38" s="43">
        <f>ROUND(C38*D38,2)</f>
        <v>0</v>
      </c>
    </row>
    <row r="39" spans="1:5" x14ac:dyDescent="0.2">
      <c r="A39" s="23" t="s">
        <v>62</v>
      </c>
      <c r="B39" s="18"/>
      <c r="C39" s="19"/>
      <c r="D39" s="38"/>
      <c r="E39" s="43"/>
    </row>
    <row r="40" spans="1:5" x14ac:dyDescent="0.2">
      <c r="A40" s="23" t="s">
        <v>65</v>
      </c>
      <c r="B40" s="18"/>
      <c r="C40" s="19"/>
      <c r="D40" s="38"/>
      <c r="E40" s="43"/>
    </row>
    <row r="41" spans="1:5" x14ac:dyDescent="0.2">
      <c r="A41" s="24" t="s">
        <v>66</v>
      </c>
      <c r="B41" s="25"/>
      <c r="C41" s="26"/>
      <c r="D41" s="40"/>
      <c r="E41" s="45"/>
    </row>
    <row r="42" spans="1:5" ht="18" customHeight="1" x14ac:dyDescent="0.2">
      <c r="A42" s="17" t="s">
        <v>67</v>
      </c>
      <c r="B42" s="18" t="s">
        <v>68</v>
      </c>
      <c r="C42" s="19">
        <v>0.98399999999999999</v>
      </c>
      <c r="D42" s="38">
        <v>0</v>
      </c>
      <c r="E42" s="43">
        <f>ROUND(C42*D42,2)</f>
        <v>0</v>
      </c>
    </row>
    <row r="43" spans="1:5" x14ac:dyDescent="0.2">
      <c r="A43" s="23" t="s">
        <v>69</v>
      </c>
      <c r="B43" s="18"/>
      <c r="C43" s="19"/>
      <c r="D43" s="38"/>
      <c r="E43" s="43"/>
    </row>
    <row r="44" spans="1:5" x14ac:dyDescent="0.2">
      <c r="A44" s="24" t="s">
        <v>70</v>
      </c>
      <c r="B44" s="25"/>
      <c r="C44" s="26"/>
      <c r="D44" s="40"/>
      <c r="E44" s="45"/>
    </row>
    <row r="45" spans="1:5" ht="18" customHeight="1" x14ac:dyDescent="0.2">
      <c r="A45" s="17" t="s">
        <v>71</v>
      </c>
      <c r="B45" s="18" t="s">
        <v>61</v>
      </c>
      <c r="C45" s="19">
        <v>0.98399999999999999</v>
      </c>
      <c r="D45" s="38">
        <v>0</v>
      </c>
      <c r="E45" s="43">
        <f>ROUND(C45*D45,2)</f>
        <v>0</v>
      </c>
    </row>
    <row r="46" spans="1:5" x14ac:dyDescent="0.2">
      <c r="A46" s="23" t="s">
        <v>72</v>
      </c>
      <c r="B46" s="18"/>
      <c r="C46" s="19"/>
      <c r="D46" s="38"/>
      <c r="E46" s="43"/>
    </row>
    <row r="47" spans="1:5" x14ac:dyDescent="0.2">
      <c r="A47" s="23" t="s">
        <v>73</v>
      </c>
      <c r="B47" s="18"/>
      <c r="C47" s="19"/>
      <c r="D47" s="38"/>
      <c r="E47" s="43"/>
    </row>
    <row r="48" spans="1:5" x14ac:dyDescent="0.2">
      <c r="A48" s="23" t="s">
        <v>74</v>
      </c>
      <c r="B48" s="18"/>
      <c r="C48" s="19"/>
      <c r="D48" s="38"/>
      <c r="E48" s="43"/>
    </row>
    <row r="49" spans="1:5" x14ac:dyDescent="0.2">
      <c r="A49" s="24" t="s">
        <v>75</v>
      </c>
      <c r="B49" s="25"/>
      <c r="C49" s="26"/>
      <c r="D49" s="40"/>
      <c r="E49" s="45"/>
    </row>
    <row r="50" spans="1:5" ht="18" customHeight="1" x14ac:dyDescent="0.2">
      <c r="A50" s="17" t="s">
        <v>76</v>
      </c>
      <c r="B50" s="18" t="s">
        <v>61</v>
      </c>
      <c r="C50" s="19">
        <v>1.1000000000000001</v>
      </c>
      <c r="D50" s="38">
        <v>0</v>
      </c>
      <c r="E50" s="43">
        <f>ROUND(C50*D50,2)</f>
        <v>0</v>
      </c>
    </row>
    <row r="51" spans="1:5" x14ac:dyDescent="0.2">
      <c r="A51" s="23" t="s">
        <v>62</v>
      </c>
      <c r="B51" s="18"/>
      <c r="C51" s="19"/>
      <c r="D51" s="38"/>
      <c r="E51" s="43"/>
    </row>
    <row r="52" spans="1:5" x14ac:dyDescent="0.2">
      <c r="A52" s="24" t="s">
        <v>77</v>
      </c>
      <c r="B52" s="25"/>
      <c r="C52" s="26"/>
      <c r="D52" s="40"/>
      <c r="E52" s="45"/>
    </row>
    <row r="53" spans="1:5" ht="18" customHeight="1" x14ac:dyDescent="0.2">
      <c r="A53" s="17" t="s">
        <v>78</v>
      </c>
      <c r="B53" s="18" t="s">
        <v>61</v>
      </c>
      <c r="C53" s="19">
        <v>1.1000000000000001</v>
      </c>
      <c r="D53" s="38">
        <v>0</v>
      </c>
      <c r="E53" s="43">
        <f>ROUND(C53*D53,2)</f>
        <v>0</v>
      </c>
    </row>
    <row r="54" spans="1:5" x14ac:dyDescent="0.2">
      <c r="A54" s="23" t="s">
        <v>62</v>
      </c>
      <c r="B54" s="18"/>
      <c r="C54" s="19"/>
      <c r="D54" s="38"/>
      <c r="E54" s="43"/>
    </row>
    <row r="55" spans="1:5" x14ac:dyDescent="0.2">
      <c r="A55" s="23" t="s">
        <v>79</v>
      </c>
      <c r="B55" s="18"/>
      <c r="C55" s="19"/>
      <c r="D55" s="38"/>
      <c r="E55" s="43"/>
    </row>
    <row r="56" spans="1:5" x14ac:dyDescent="0.2">
      <c r="A56" s="24" t="s">
        <v>80</v>
      </c>
      <c r="B56" s="25"/>
      <c r="C56" s="26"/>
      <c r="D56" s="40"/>
      <c r="E56" s="45"/>
    </row>
    <row r="57" spans="1:5" x14ac:dyDescent="0.2">
      <c r="A57" s="23"/>
      <c r="B57" s="18"/>
      <c r="C57" s="19"/>
      <c r="D57" s="38"/>
      <c r="E57" s="43"/>
    </row>
    <row r="58" spans="1:5" ht="14.1" customHeight="1" x14ac:dyDescent="0.2">
      <c r="A58" s="27" t="s">
        <v>81</v>
      </c>
      <c r="B58" s="21"/>
      <c r="C58" s="22"/>
      <c r="D58" s="39"/>
      <c r="E58" s="46">
        <f>ROUND(SUM(E10,E13,E16,E19,E22,E26,E31,E35,E38,E42,E45,E50,E53),2)</f>
        <v>0</v>
      </c>
    </row>
    <row r="59" spans="1:5" x14ac:dyDescent="0.2">
      <c r="A59" s="23"/>
      <c r="B59" s="18"/>
      <c r="C59" s="19"/>
      <c r="D59" s="38"/>
      <c r="E59" s="43"/>
    </row>
    <row r="60" spans="1:5" x14ac:dyDescent="0.2">
      <c r="A60" s="23"/>
      <c r="B60" s="18"/>
      <c r="C60" s="19"/>
      <c r="D60" s="38"/>
      <c r="E60" s="43"/>
    </row>
    <row r="61" spans="1:5" ht="14.1" customHeight="1" x14ac:dyDescent="0.2">
      <c r="A61" s="17" t="s">
        <v>82</v>
      </c>
      <c r="B61" s="18"/>
      <c r="C61" s="19"/>
      <c r="D61" s="38"/>
      <c r="E61" s="43"/>
    </row>
    <row r="62" spans="1:5" x14ac:dyDescent="0.2">
      <c r="A62" s="17" t="s">
        <v>83</v>
      </c>
      <c r="B62" s="18"/>
      <c r="C62" s="19"/>
      <c r="D62" s="38"/>
      <c r="E62" s="43"/>
    </row>
    <row r="63" spans="1:5" x14ac:dyDescent="0.2">
      <c r="A63" s="20" t="s">
        <v>84</v>
      </c>
      <c r="B63" s="21"/>
      <c r="C63" s="22"/>
      <c r="D63" s="39"/>
      <c r="E63" s="44"/>
    </row>
    <row r="64" spans="1:5" ht="18" customHeight="1" x14ac:dyDescent="0.2">
      <c r="A64" s="17" t="s">
        <v>85</v>
      </c>
      <c r="B64" s="18" t="s">
        <v>86</v>
      </c>
      <c r="C64" s="19">
        <v>9.6000000000000002E-2</v>
      </c>
      <c r="D64" s="38">
        <v>0</v>
      </c>
      <c r="E64" s="43">
        <f>ROUND(C64*D64,2)</f>
        <v>0</v>
      </c>
    </row>
    <row r="65" spans="1:5" x14ac:dyDescent="0.2">
      <c r="A65" s="23" t="s">
        <v>87</v>
      </c>
      <c r="B65" s="18"/>
      <c r="C65" s="19"/>
      <c r="D65" s="38"/>
      <c r="E65" s="43"/>
    </row>
    <row r="66" spans="1:5" x14ac:dyDescent="0.2">
      <c r="A66" s="23" t="s">
        <v>88</v>
      </c>
      <c r="B66" s="18"/>
      <c r="C66" s="19"/>
      <c r="D66" s="38"/>
      <c r="E66" s="43"/>
    </row>
    <row r="67" spans="1:5" x14ac:dyDescent="0.2">
      <c r="A67" s="23" t="s">
        <v>89</v>
      </c>
      <c r="B67" s="18"/>
      <c r="C67" s="19"/>
      <c r="D67" s="38"/>
      <c r="E67" s="43"/>
    </row>
    <row r="68" spans="1:5" x14ac:dyDescent="0.2">
      <c r="A68" s="24" t="s">
        <v>90</v>
      </c>
      <c r="B68" s="25"/>
      <c r="C68" s="26"/>
      <c r="D68" s="40"/>
      <c r="E68" s="45"/>
    </row>
    <row r="69" spans="1:5" ht="18" customHeight="1" x14ac:dyDescent="0.2">
      <c r="A69" s="17" t="s">
        <v>91</v>
      </c>
      <c r="B69" s="18" t="s">
        <v>68</v>
      </c>
      <c r="C69" s="19">
        <v>9.6</v>
      </c>
      <c r="D69" s="38">
        <v>0</v>
      </c>
      <c r="E69" s="43">
        <f>ROUND(C69*D69,2)</f>
        <v>0</v>
      </c>
    </row>
    <row r="70" spans="1:5" x14ac:dyDescent="0.2">
      <c r="A70" s="23" t="s">
        <v>92</v>
      </c>
      <c r="B70" s="18"/>
      <c r="C70" s="19"/>
      <c r="D70" s="38"/>
      <c r="E70" s="43"/>
    </row>
    <row r="71" spans="1:5" x14ac:dyDescent="0.2">
      <c r="A71" s="23" t="s">
        <v>93</v>
      </c>
      <c r="B71" s="18"/>
      <c r="C71" s="19"/>
      <c r="D71" s="38"/>
      <c r="E71" s="43"/>
    </row>
    <row r="72" spans="1:5" x14ac:dyDescent="0.2">
      <c r="A72" s="23" t="s">
        <v>94</v>
      </c>
      <c r="B72" s="18"/>
      <c r="C72" s="19"/>
      <c r="D72" s="38"/>
      <c r="E72" s="43"/>
    </row>
    <row r="73" spans="1:5" x14ac:dyDescent="0.2">
      <c r="A73" s="23" t="s">
        <v>95</v>
      </c>
      <c r="B73" s="18"/>
      <c r="C73" s="19"/>
      <c r="D73" s="38"/>
      <c r="E73" s="43"/>
    </row>
    <row r="74" spans="1:5" x14ac:dyDescent="0.2">
      <c r="A74" s="24" t="s">
        <v>96</v>
      </c>
      <c r="B74" s="25"/>
      <c r="C74" s="26"/>
      <c r="D74" s="40"/>
      <c r="E74" s="45"/>
    </row>
    <row r="75" spans="1:5" ht="18" customHeight="1" x14ac:dyDescent="0.2">
      <c r="A75" s="17" t="s">
        <v>97</v>
      </c>
      <c r="B75" s="18" t="s">
        <v>86</v>
      </c>
      <c r="C75" s="19">
        <v>1.0999999999999999E-2</v>
      </c>
      <c r="D75" s="38">
        <v>0</v>
      </c>
      <c r="E75" s="43">
        <f>ROUND(C75*D75,2)</f>
        <v>0</v>
      </c>
    </row>
    <row r="76" spans="1:5" x14ac:dyDescent="0.2">
      <c r="A76" s="23" t="s">
        <v>98</v>
      </c>
      <c r="B76" s="18"/>
      <c r="C76" s="19"/>
      <c r="D76" s="38"/>
      <c r="E76" s="43"/>
    </row>
    <row r="77" spans="1:5" x14ac:dyDescent="0.2">
      <c r="A77" s="23" t="s">
        <v>99</v>
      </c>
      <c r="B77" s="18"/>
      <c r="C77" s="19"/>
      <c r="D77" s="38"/>
      <c r="E77" s="43"/>
    </row>
    <row r="78" spans="1:5" x14ac:dyDescent="0.2">
      <c r="A78" s="24" t="s">
        <v>100</v>
      </c>
      <c r="B78" s="25"/>
      <c r="C78" s="26"/>
      <c r="D78" s="40"/>
      <c r="E78" s="45"/>
    </row>
    <row r="79" spans="1:5" x14ac:dyDescent="0.2">
      <c r="A79" s="23"/>
      <c r="B79" s="18"/>
      <c r="C79" s="19"/>
      <c r="D79" s="38"/>
      <c r="E79" s="43"/>
    </row>
    <row r="80" spans="1:5" ht="14.1" customHeight="1" x14ac:dyDescent="0.2">
      <c r="A80" s="27" t="s">
        <v>101</v>
      </c>
      <c r="B80" s="21"/>
      <c r="C80" s="22"/>
      <c r="D80" s="39"/>
      <c r="E80" s="46">
        <f>ROUND(SUM(E64,E69,E75),2)</f>
        <v>0</v>
      </c>
    </row>
    <row r="81" spans="1:5" x14ac:dyDescent="0.2">
      <c r="A81" s="23"/>
      <c r="B81" s="18"/>
      <c r="C81" s="19"/>
      <c r="D81" s="38"/>
      <c r="E81" s="43"/>
    </row>
    <row r="82" spans="1:5" x14ac:dyDescent="0.2">
      <c r="A82" s="23"/>
      <c r="B82" s="18"/>
      <c r="C82" s="19"/>
      <c r="D82" s="38"/>
      <c r="E82" s="43"/>
    </row>
    <row r="83" spans="1:5" ht="14.1" customHeight="1" x14ac:dyDescent="0.2">
      <c r="A83" s="17" t="s">
        <v>102</v>
      </c>
      <c r="B83" s="18"/>
      <c r="C83" s="19"/>
      <c r="D83" s="38"/>
      <c r="E83" s="43"/>
    </row>
    <row r="84" spans="1:5" x14ac:dyDescent="0.2">
      <c r="A84" s="20" t="s">
        <v>103</v>
      </c>
      <c r="B84" s="21"/>
      <c r="C84" s="22"/>
      <c r="D84" s="39"/>
      <c r="E84" s="44"/>
    </row>
    <row r="85" spans="1:5" ht="18" customHeight="1" x14ac:dyDescent="0.2">
      <c r="A85" s="17" t="s">
        <v>104</v>
      </c>
      <c r="B85" s="18" t="s">
        <v>51</v>
      </c>
      <c r="C85" s="19">
        <v>0.7</v>
      </c>
      <c r="D85" s="38">
        <v>0</v>
      </c>
      <c r="E85" s="43">
        <f>ROUND(C85*D85,2)</f>
        <v>0</v>
      </c>
    </row>
    <row r="86" spans="1:5" x14ac:dyDescent="0.2">
      <c r="A86" s="23" t="s">
        <v>105</v>
      </c>
      <c r="B86" s="18"/>
      <c r="C86" s="19"/>
      <c r="D86" s="38"/>
      <c r="E86" s="43"/>
    </row>
    <row r="87" spans="1:5" x14ac:dyDescent="0.2">
      <c r="A87" s="23" t="s">
        <v>106</v>
      </c>
      <c r="B87" s="18"/>
      <c r="C87" s="19"/>
      <c r="D87" s="38"/>
      <c r="E87" s="43"/>
    </row>
    <row r="88" spans="1:5" x14ac:dyDescent="0.2">
      <c r="A88" s="24" t="s">
        <v>107</v>
      </c>
      <c r="B88" s="25"/>
      <c r="C88" s="26"/>
      <c r="D88" s="40"/>
      <c r="E88" s="45"/>
    </row>
    <row r="89" spans="1:5" ht="18" customHeight="1" x14ac:dyDescent="0.2">
      <c r="A89" s="17" t="s">
        <v>108</v>
      </c>
      <c r="B89" s="18" t="s">
        <v>41</v>
      </c>
      <c r="C89" s="19">
        <v>61.75</v>
      </c>
      <c r="D89" s="38">
        <v>0</v>
      </c>
      <c r="E89" s="43">
        <f>ROUND(C89*D89,2)</f>
        <v>0</v>
      </c>
    </row>
    <row r="90" spans="1:5" x14ac:dyDescent="0.2">
      <c r="A90" s="23" t="s">
        <v>109</v>
      </c>
      <c r="B90" s="18"/>
      <c r="C90" s="19"/>
      <c r="D90" s="38"/>
      <c r="E90" s="43"/>
    </row>
    <row r="91" spans="1:5" x14ac:dyDescent="0.2">
      <c r="A91" s="24" t="s">
        <v>110</v>
      </c>
      <c r="B91" s="25"/>
      <c r="C91" s="26"/>
      <c r="D91" s="40"/>
      <c r="E91" s="45"/>
    </row>
    <row r="92" spans="1:5" ht="18" customHeight="1" x14ac:dyDescent="0.2">
      <c r="A92" s="17" t="s">
        <v>111</v>
      </c>
      <c r="B92" s="18" t="s">
        <v>51</v>
      </c>
      <c r="C92" s="19">
        <v>0.61799999999999999</v>
      </c>
      <c r="D92" s="38">
        <v>0</v>
      </c>
      <c r="E92" s="43">
        <f>ROUND(C92*D92,2)</f>
        <v>0</v>
      </c>
    </row>
    <row r="93" spans="1:5" x14ac:dyDescent="0.2">
      <c r="A93" s="23" t="s">
        <v>112</v>
      </c>
      <c r="B93" s="18"/>
      <c r="C93" s="19"/>
      <c r="D93" s="38"/>
      <c r="E93" s="43"/>
    </row>
    <row r="94" spans="1:5" x14ac:dyDescent="0.2">
      <c r="A94" s="24" t="s">
        <v>113</v>
      </c>
      <c r="B94" s="25"/>
      <c r="C94" s="26"/>
      <c r="D94" s="40"/>
      <c r="E94" s="45"/>
    </row>
    <row r="95" spans="1:5" ht="18" customHeight="1" x14ac:dyDescent="0.2">
      <c r="A95" s="17" t="s">
        <v>114</v>
      </c>
      <c r="B95" s="18" t="s">
        <v>51</v>
      </c>
      <c r="C95" s="19">
        <v>1.4999999999999999E-2</v>
      </c>
      <c r="D95" s="38">
        <v>0</v>
      </c>
      <c r="E95" s="43">
        <f>ROUND(C95*D95,2)</f>
        <v>0</v>
      </c>
    </row>
    <row r="96" spans="1:5" x14ac:dyDescent="0.2">
      <c r="A96" s="23" t="s">
        <v>115</v>
      </c>
      <c r="B96" s="18"/>
      <c r="C96" s="19"/>
      <c r="D96" s="38"/>
      <c r="E96" s="43"/>
    </row>
    <row r="97" spans="1:5" x14ac:dyDescent="0.2">
      <c r="A97" s="24" t="s">
        <v>116</v>
      </c>
      <c r="B97" s="25"/>
      <c r="C97" s="26"/>
      <c r="D97" s="40"/>
      <c r="E97" s="45"/>
    </row>
    <row r="98" spans="1:5" ht="18" customHeight="1" x14ac:dyDescent="0.2">
      <c r="A98" s="17" t="s">
        <v>117</v>
      </c>
      <c r="B98" s="18" t="s">
        <v>68</v>
      </c>
      <c r="C98" s="19">
        <v>0.3</v>
      </c>
      <c r="D98" s="38">
        <v>0</v>
      </c>
      <c r="E98" s="43">
        <f>ROUND(C98*D98,2)</f>
        <v>0</v>
      </c>
    </row>
    <row r="99" spans="1:5" x14ac:dyDescent="0.2">
      <c r="A99" s="24" t="s">
        <v>118</v>
      </c>
      <c r="B99" s="25"/>
      <c r="C99" s="26"/>
      <c r="D99" s="40"/>
      <c r="E99" s="45"/>
    </row>
    <row r="100" spans="1:5" ht="18" customHeight="1" x14ac:dyDescent="0.2">
      <c r="A100" s="17" t="s">
        <v>119</v>
      </c>
      <c r="B100" s="18" t="s">
        <v>51</v>
      </c>
      <c r="C100" s="19">
        <v>7.0000000000000001E-3</v>
      </c>
      <c r="D100" s="38">
        <v>0</v>
      </c>
      <c r="E100" s="43">
        <f>ROUND(C100*D100,2)</f>
        <v>0</v>
      </c>
    </row>
    <row r="101" spans="1:5" x14ac:dyDescent="0.2">
      <c r="A101" s="23" t="s">
        <v>120</v>
      </c>
      <c r="B101" s="18"/>
      <c r="C101" s="19"/>
      <c r="D101" s="38"/>
      <c r="E101" s="43"/>
    </row>
    <row r="102" spans="1:5" x14ac:dyDescent="0.2">
      <c r="A102" s="24" t="s">
        <v>121</v>
      </c>
      <c r="B102" s="25"/>
      <c r="C102" s="26"/>
      <c r="D102" s="40"/>
      <c r="E102" s="45"/>
    </row>
    <row r="103" spans="1:5" ht="18" customHeight="1" x14ac:dyDescent="0.2">
      <c r="A103" s="17" t="s">
        <v>122</v>
      </c>
      <c r="B103" s="18" t="s">
        <v>123</v>
      </c>
      <c r="C103" s="19">
        <v>0.06</v>
      </c>
      <c r="D103" s="38">
        <v>0</v>
      </c>
      <c r="E103" s="43">
        <f>ROUND(C103*D103,2)</f>
        <v>0</v>
      </c>
    </row>
    <row r="104" spans="1:5" x14ac:dyDescent="0.2">
      <c r="A104" s="23" t="s">
        <v>124</v>
      </c>
      <c r="B104" s="18"/>
      <c r="C104" s="19"/>
      <c r="D104" s="38"/>
      <c r="E104" s="43"/>
    </row>
    <row r="105" spans="1:5" x14ac:dyDescent="0.2">
      <c r="A105" s="24" t="s">
        <v>125</v>
      </c>
      <c r="B105" s="25"/>
      <c r="C105" s="26"/>
      <c r="D105" s="40"/>
      <c r="E105" s="45"/>
    </row>
    <row r="106" spans="1:5" ht="18" customHeight="1" x14ac:dyDescent="0.2">
      <c r="A106" s="17" t="s">
        <v>126</v>
      </c>
      <c r="B106" s="18" t="s">
        <v>51</v>
      </c>
      <c r="C106" s="19">
        <v>0.09</v>
      </c>
      <c r="D106" s="38">
        <v>0</v>
      </c>
      <c r="E106" s="43">
        <f>ROUND(C106*D106,2)</f>
        <v>0</v>
      </c>
    </row>
    <row r="107" spans="1:5" x14ac:dyDescent="0.2">
      <c r="A107" s="23" t="s">
        <v>127</v>
      </c>
      <c r="B107" s="18"/>
      <c r="C107" s="19"/>
      <c r="D107" s="38"/>
      <c r="E107" s="43"/>
    </row>
    <row r="108" spans="1:5" x14ac:dyDescent="0.2">
      <c r="A108" s="24" t="s">
        <v>128</v>
      </c>
      <c r="B108" s="25"/>
      <c r="C108" s="26"/>
      <c r="D108" s="40"/>
      <c r="E108" s="45"/>
    </row>
    <row r="109" spans="1:5" ht="18" customHeight="1" x14ac:dyDescent="0.2">
      <c r="A109" s="17" t="s">
        <v>129</v>
      </c>
      <c r="B109" s="18" t="s">
        <v>51</v>
      </c>
      <c r="C109" s="19">
        <v>0.40500000000000003</v>
      </c>
      <c r="D109" s="38">
        <v>0</v>
      </c>
      <c r="E109" s="43">
        <f>ROUND(C109*D109,2)</f>
        <v>0</v>
      </c>
    </row>
    <row r="110" spans="1:5" x14ac:dyDescent="0.2">
      <c r="A110" s="23" t="s">
        <v>127</v>
      </c>
      <c r="B110" s="18"/>
      <c r="C110" s="19"/>
      <c r="D110" s="38"/>
      <c r="E110" s="43"/>
    </row>
    <row r="111" spans="1:5" x14ac:dyDescent="0.2">
      <c r="A111" s="24" t="s">
        <v>128</v>
      </c>
      <c r="B111" s="25"/>
      <c r="C111" s="26"/>
      <c r="D111" s="40"/>
      <c r="E111" s="45"/>
    </row>
    <row r="112" spans="1:5" ht="18" customHeight="1" x14ac:dyDescent="0.2">
      <c r="A112" s="17" t="s">
        <v>130</v>
      </c>
      <c r="B112" s="18" t="s">
        <v>51</v>
      </c>
      <c r="C112" s="19">
        <v>0.29699999999999999</v>
      </c>
      <c r="D112" s="38">
        <v>0</v>
      </c>
      <c r="E112" s="43">
        <f>ROUND(C112*D112,2)</f>
        <v>0</v>
      </c>
    </row>
    <row r="113" spans="1:5" x14ac:dyDescent="0.2">
      <c r="A113" s="23" t="s">
        <v>120</v>
      </c>
      <c r="B113" s="18"/>
      <c r="C113" s="19"/>
      <c r="D113" s="38"/>
      <c r="E113" s="43"/>
    </row>
    <row r="114" spans="1:5" x14ac:dyDescent="0.2">
      <c r="A114" s="23" t="s">
        <v>131</v>
      </c>
      <c r="B114" s="18"/>
      <c r="C114" s="19"/>
      <c r="D114" s="38"/>
      <c r="E114" s="43"/>
    </row>
    <row r="115" spans="1:5" x14ac:dyDescent="0.2">
      <c r="A115" s="24" t="s">
        <v>132</v>
      </c>
      <c r="B115" s="25"/>
      <c r="C115" s="26"/>
      <c r="D115" s="40"/>
      <c r="E115" s="45"/>
    </row>
    <row r="116" spans="1:5" ht="18" customHeight="1" x14ac:dyDescent="0.2">
      <c r="A116" s="17" t="s">
        <v>133</v>
      </c>
      <c r="B116" s="18" t="s">
        <v>51</v>
      </c>
      <c r="C116" s="19">
        <v>0.249</v>
      </c>
      <c r="D116" s="38">
        <v>0</v>
      </c>
      <c r="E116" s="43">
        <f>ROUND(C116*D116,2)</f>
        <v>0</v>
      </c>
    </row>
    <row r="117" spans="1:5" x14ac:dyDescent="0.2">
      <c r="A117" s="23" t="s">
        <v>134</v>
      </c>
      <c r="B117" s="18"/>
      <c r="C117" s="19"/>
      <c r="D117" s="38"/>
      <c r="E117" s="43"/>
    </row>
    <row r="118" spans="1:5" x14ac:dyDescent="0.2">
      <c r="A118" s="24" t="s">
        <v>135</v>
      </c>
      <c r="B118" s="25"/>
      <c r="C118" s="26"/>
      <c r="D118" s="40"/>
      <c r="E118" s="45"/>
    </row>
    <row r="119" spans="1:5" ht="18" customHeight="1" x14ac:dyDescent="0.2">
      <c r="A119" s="17" t="s">
        <v>136</v>
      </c>
      <c r="B119" s="18" t="s">
        <v>51</v>
      </c>
      <c r="C119" s="19">
        <v>0.25</v>
      </c>
      <c r="D119" s="38">
        <v>0</v>
      </c>
      <c r="E119" s="43">
        <f>ROUND(C119*D119,2)</f>
        <v>0</v>
      </c>
    </row>
    <row r="120" spans="1:5" x14ac:dyDescent="0.2">
      <c r="A120" s="23" t="s">
        <v>137</v>
      </c>
      <c r="B120" s="18"/>
      <c r="C120" s="19"/>
      <c r="D120" s="38"/>
      <c r="E120" s="43"/>
    </row>
    <row r="121" spans="1:5" x14ac:dyDescent="0.2">
      <c r="A121" s="23" t="s">
        <v>138</v>
      </c>
      <c r="B121" s="18"/>
      <c r="C121" s="19"/>
      <c r="D121" s="38"/>
      <c r="E121" s="43"/>
    </row>
    <row r="122" spans="1:5" x14ac:dyDescent="0.2">
      <c r="A122" s="23" t="s">
        <v>139</v>
      </c>
      <c r="B122" s="18"/>
      <c r="C122" s="19"/>
      <c r="D122" s="38"/>
      <c r="E122" s="43"/>
    </row>
    <row r="123" spans="1:5" x14ac:dyDescent="0.2">
      <c r="A123" s="24" t="s">
        <v>140</v>
      </c>
      <c r="B123" s="25"/>
      <c r="C123" s="26"/>
      <c r="D123" s="40"/>
      <c r="E123" s="45"/>
    </row>
    <row r="124" spans="1:5" ht="18" customHeight="1" x14ac:dyDescent="0.2">
      <c r="A124" s="17" t="s">
        <v>141</v>
      </c>
      <c r="B124" s="18" t="s">
        <v>51</v>
      </c>
      <c r="C124" s="19">
        <v>0.25</v>
      </c>
      <c r="D124" s="38">
        <v>0</v>
      </c>
      <c r="E124" s="43">
        <f>ROUND(C124*D124,2)</f>
        <v>0</v>
      </c>
    </row>
    <row r="125" spans="1:5" x14ac:dyDescent="0.2">
      <c r="A125" s="23" t="s">
        <v>137</v>
      </c>
      <c r="B125" s="18"/>
      <c r="C125" s="19"/>
      <c r="D125" s="38"/>
      <c r="E125" s="43"/>
    </row>
    <row r="126" spans="1:5" x14ac:dyDescent="0.2">
      <c r="A126" s="23" t="s">
        <v>138</v>
      </c>
      <c r="B126" s="18"/>
      <c r="C126" s="19"/>
      <c r="D126" s="38"/>
      <c r="E126" s="43"/>
    </row>
    <row r="127" spans="1:5" x14ac:dyDescent="0.2">
      <c r="A127" s="23" t="s">
        <v>142</v>
      </c>
      <c r="B127" s="18"/>
      <c r="C127" s="19"/>
      <c r="D127" s="38"/>
      <c r="E127" s="43"/>
    </row>
    <row r="128" spans="1:5" x14ac:dyDescent="0.2">
      <c r="A128" s="24" t="s">
        <v>140</v>
      </c>
      <c r="B128" s="25"/>
      <c r="C128" s="26"/>
      <c r="D128" s="40"/>
      <c r="E128" s="45"/>
    </row>
    <row r="129" spans="1:5" ht="18" customHeight="1" x14ac:dyDescent="0.2">
      <c r="A129" s="17" t="s">
        <v>143</v>
      </c>
      <c r="B129" s="18" t="s">
        <v>51</v>
      </c>
      <c r="C129" s="19">
        <v>0.25</v>
      </c>
      <c r="D129" s="38">
        <v>0</v>
      </c>
      <c r="E129" s="43">
        <f>ROUND(C129*D129,2)</f>
        <v>0</v>
      </c>
    </row>
    <row r="130" spans="1:5" x14ac:dyDescent="0.2">
      <c r="A130" s="23" t="s">
        <v>137</v>
      </c>
      <c r="B130" s="18"/>
      <c r="C130" s="19"/>
      <c r="D130" s="38"/>
      <c r="E130" s="43"/>
    </row>
    <row r="131" spans="1:5" x14ac:dyDescent="0.2">
      <c r="A131" s="23" t="s">
        <v>144</v>
      </c>
      <c r="B131" s="18"/>
      <c r="C131" s="19"/>
      <c r="D131" s="38"/>
      <c r="E131" s="43"/>
    </row>
    <row r="132" spans="1:5" x14ac:dyDescent="0.2">
      <c r="A132" s="23" t="s">
        <v>145</v>
      </c>
      <c r="B132" s="18"/>
      <c r="C132" s="19"/>
      <c r="D132" s="38"/>
      <c r="E132" s="43"/>
    </row>
    <row r="133" spans="1:5" x14ac:dyDescent="0.2">
      <c r="A133" s="24" t="s">
        <v>146</v>
      </c>
      <c r="B133" s="25"/>
      <c r="C133" s="26"/>
      <c r="D133" s="40"/>
      <c r="E133" s="45"/>
    </row>
    <row r="134" spans="1:5" ht="18" customHeight="1" x14ac:dyDescent="0.2">
      <c r="A134" s="17" t="s">
        <v>147</v>
      </c>
      <c r="B134" s="18" t="s">
        <v>123</v>
      </c>
      <c r="C134" s="19">
        <v>0.06</v>
      </c>
      <c r="D134" s="38">
        <v>0</v>
      </c>
      <c r="E134" s="43">
        <f>ROUND(C134*D134,2)</f>
        <v>0</v>
      </c>
    </row>
    <row r="135" spans="1:5" x14ac:dyDescent="0.2">
      <c r="A135" s="23" t="s">
        <v>148</v>
      </c>
      <c r="B135" s="18"/>
      <c r="C135" s="19"/>
      <c r="D135" s="38"/>
      <c r="E135" s="43"/>
    </row>
    <row r="136" spans="1:5" x14ac:dyDescent="0.2">
      <c r="A136" s="23" t="s">
        <v>149</v>
      </c>
      <c r="B136" s="18"/>
      <c r="C136" s="19"/>
      <c r="D136" s="38"/>
      <c r="E136" s="43"/>
    </row>
    <row r="137" spans="1:5" x14ac:dyDescent="0.2">
      <c r="A137" s="24" t="s">
        <v>150</v>
      </c>
      <c r="B137" s="25"/>
      <c r="C137" s="26"/>
      <c r="D137" s="40"/>
      <c r="E137" s="45"/>
    </row>
    <row r="138" spans="1:5" x14ac:dyDescent="0.2">
      <c r="A138" s="23"/>
      <c r="B138" s="18"/>
      <c r="C138" s="19"/>
      <c r="D138" s="38"/>
      <c r="E138" s="43"/>
    </row>
    <row r="139" spans="1:5" ht="14.1" customHeight="1" x14ac:dyDescent="0.2">
      <c r="A139" s="27" t="s">
        <v>151</v>
      </c>
      <c r="B139" s="21"/>
      <c r="C139" s="22"/>
      <c r="D139" s="39"/>
      <c r="E139" s="46">
        <f>ROUND(SUM(E85,E89,E92,E95,E98,E100,E103,E106,E109,E112,E116,E119,E124,E129,E134),2)</f>
        <v>0</v>
      </c>
    </row>
    <row r="140" spans="1:5" x14ac:dyDescent="0.2">
      <c r="A140" s="23"/>
      <c r="B140" s="18"/>
      <c r="C140" s="19"/>
      <c r="D140" s="38"/>
      <c r="E140" s="43"/>
    </row>
    <row r="141" spans="1:5" x14ac:dyDescent="0.2">
      <c r="A141" s="23"/>
      <c r="B141" s="18"/>
      <c r="C141" s="19"/>
      <c r="D141" s="38"/>
      <c r="E141" s="43"/>
    </row>
    <row r="142" spans="1:5" ht="14.1" customHeight="1" x14ac:dyDescent="0.2">
      <c r="A142" s="17" t="s">
        <v>152</v>
      </c>
      <c r="B142" s="18"/>
      <c r="C142" s="19"/>
      <c r="D142" s="38"/>
      <c r="E142" s="43"/>
    </row>
    <row r="143" spans="1:5" x14ac:dyDescent="0.2">
      <c r="A143" s="20" t="s">
        <v>153</v>
      </c>
      <c r="B143" s="21"/>
      <c r="C143" s="22"/>
      <c r="D143" s="39"/>
      <c r="E143" s="44"/>
    </row>
    <row r="144" spans="1:5" ht="18" customHeight="1" x14ac:dyDescent="0.2">
      <c r="A144" s="17" t="s">
        <v>154</v>
      </c>
      <c r="B144" s="18" t="s">
        <v>51</v>
      </c>
      <c r="C144" s="19">
        <v>0.495</v>
      </c>
      <c r="D144" s="38">
        <v>0</v>
      </c>
      <c r="E144" s="43">
        <f>ROUND(C144*D144,2)</f>
        <v>0</v>
      </c>
    </row>
    <row r="145" spans="1:5" x14ac:dyDescent="0.2">
      <c r="A145" s="23" t="s">
        <v>155</v>
      </c>
      <c r="B145" s="18"/>
      <c r="C145" s="19"/>
      <c r="D145" s="38"/>
      <c r="E145" s="43"/>
    </row>
    <row r="146" spans="1:5" x14ac:dyDescent="0.2">
      <c r="A146" s="23" t="s">
        <v>156</v>
      </c>
      <c r="B146" s="18"/>
      <c r="C146" s="19"/>
      <c r="D146" s="38"/>
      <c r="E146" s="43"/>
    </row>
    <row r="147" spans="1:5" x14ac:dyDescent="0.2">
      <c r="A147" s="24" t="s">
        <v>116</v>
      </c>
      <c r="B147" s="25"/>
      <c r="C147" s="26"/>
      <c r="D147" s="40"/>
      <c r="E147" s="45"/>
    </row>
    <row r="148" spans="1:5" ht="18" customHeight="1" x14ac:dyDescent="0.2">
      <c r="A148" s="17" t="s">
        <v>157</v>
      </c>
      <c r="B148" s="18" t="s">
        <v>51</v>
      </c>
      <c r="C148" s="19">
        <v>0.61799999999999999</v>
      </c>
      <c r="D148" s="38">
        <v>0</v>
      </c>
      <c r="E148" s="43">
        <f>ROUND(C148*D148,2)</f>
        <v>0</v>
      </c>
    </row>
    <row r="149" spans="1:5" x14ac:dyDescent="0.2">
      <c r="A149" s="23" t="s">
        <v>57</v>
      </c>
      <c r="B149" s="18"/>
      <c r="C149" s="19"/>
      <c r="D149" s="38"/>
      <c r="E149" s="43"/>
    </row>
    <row r="150" spans="1:5" x14ac:dyDescent="0.2">
      <c r="A150" s="23" t="s">
        <v>58</v>
      </c>
      <c r="B150" s="18"/>
      <c r="C150" s="19"/>
      <c r="D150" s="38"/>
      <c r="E150" s="43"/>
    </row>
    <row r="151" spans="1:5" x14ac:dyDescent="0.2">
      <c r="A151" s="24" t="s">
        <v>158</v>
      </c>
      <c r="B151" s="25"/>
      <c r="C151" s="26"/>
      <c r="D151" s="40"/>
      <c r="E151" s="45"/>
    </row>
    <row r="152" spans="1:5" x14ac:dyDescent="0.2">
      <c r="A152" s="23"/>
      <c r="B152" s="18"/>
      <c r="C152" s="19"/>
      <c r="D152" s="38"/>
      <c r="E152" s="43"/>
    </row>
    <row r="153" spans="1:5" ht="14.1" customHeight="1" x14ac:dyDescent="0.2">
      <c r="A153" s="27" t="s">
        <v>159</v>
      </c>
      <c r="B153" s="21"/>
      <c r="C153" s="22"/>
      <c r="D153" s="39"/>
      <c r="E153" s="46">
        <f>ROUND(SUM(E144,E148),2)</f>
        <v>0</v>
      </c>
    </row>
    <row r="154" spans="1:5" x14ac:dyDescent="0.2">
      <c r="A154" s="23"/>
      <c r="B154" s="18"/>
      <c r="C154" s="19"/>
      <c r="D154" s="38"/>
      <c r="E154" s="43"/>
    </row>
    <row r="155" spans="1:5" x14ac:dyDescent="0.2">
      <c r="A155" s="23"/>
      <c r="B155" s="18"/>
      <c r="C155" s="19"/>
      <c r="D155" s="38"/>
      <c r="E155" s="43"/>
    </row>
    <row r="156" spans="1:5" ht="14.1" customHeight="1" x14ac:dyDescent="0.2">
      <c r="A156" s="17" t="s">
        <v>160</v>
      </c>
      <c r="B156" s="18"/>
      <c r="C156" s="19"/>
      <c r="D156" s="38"/>
      <c r="E156" s="43"/>
    </row>
    <row r="157" spans="1:5" x14ac:dyDescent="0.2">
      <c r="A157" s="17" t="s">
        <v>161</v>
      </c>
      <c r="B157" s="18"/>
      <c r="C157" s="19"/>
      <c r="D157" s="38"/>
      <c r="E157" s="43"/>
    </row>
    <row r="158" spans="1:5" x14ac:dyDescent="0.2">
      <c r="A158" s="17" t="s">
        <v>162</v>
      </c>
      <c r="B158" s="18"/>
      <c r="C158" s="19"/>
      <c r="D158" s="38"/>
      <c r="E158" s="43"/>
    </row>
    <row r="159" spans="1:5" x14ac:dyDescent="0.2">
      <c r="A159" s="20" t="s">
        <v>163</v>
      </c>
      <c r="B159" s="21"/>
      <c r="C159" s="22"/>
      <c r="D159" s="39"/>
      <c r="E159" s="44"/>
    </row>
    <row r="160" spans="1:5" ht="18" customHeight="1" x14ac:dyDescent="0.2">
      <c r="A160" s="17" t="s">
        <v>164</v>
      </c>
      <c r="B160" s="18" t="s">
        <v>51</v>
      </c>
      <c r="C160" s="19">
        <v>0.79600000000000004</v>
      </c>
      <c r="D160" s="38">
        <v>0</v>
      </c>
      <c r="E160" s="43">
        <f>ROUND(C160*D160,2)</f>
        <v>0</v>
      </c>
    </row>
    <row r="161" spans="1:5" x14ac:dyDescent="0.2">
      <c r="A161" s="23" t="s">
        <v>165</v>
      </c>
      <c r="B161" s="18"/>
      <c r="C161" s="19"/>
      <c r="D161" s="38"/>
      <c r="E161" s="43"/>
    </row>
    <row r="162" spans="1:5" x14ac:dyDescent="0.2">
      <c r="A162" s="24" t="s">
        <v>166</v>
      </c>
      <c r="B162" s="25"/>
      <c r="C162" s="26"/>
      <c r="D162" s="40"/>
      <c r="E162" s="45"/>
    </row>
    <row r="163" spans="1:5" ht="18" customHeight="1" x14ac:dyDescent="0.2">
      <c r="A163" s="17" t="s">
        <v>167</v>
      </c>
      <c r="B163" s="18" t="s">
        <v>51</v>
      </c>
      <c r="C163" s="19">
        <v>0.79600000000000004</v>
      </c>
      <c r="D163" s="38">
        <v>0</v>
      </c>
      <c r="E163" s="43">
        <f>ROUND(C163*D163,2)</f>
        <v>0</v>
      </c>
    </row>
    <row r="164" spans="1:5" x14ac:dyDescent="0.2">
      <c r="A164" s="23" t="s">
        <v>165</v>
      </c>
      <c r="B164" s="18"/>
      <c r="C164" s="19"/>
      <c r="D164" s="38"/>
      <c r="E164" s="43"/>
    </row>
    <row r="165" spans="1:5" x14ac:dyDescent="0.2">
      <c r="A165" s="23" t="s">
        <v>168</v>
      </c>
      <c r="B165" s="18"/>
      <c r="C165" s="19"/>
      <c r="D165" s="38"/>
      <c r="E165" s="43"/>
    </row>
    <row r="166" spans="1:5" x14ac:dyDescent="0.2">
      <c r="A166" s="24" t="s">
        <v>169</v>
      </c>
      <c r="B166" s="25"/>
      <c r="C166" s="26"/>
      <c r="D166" s="40"/>
      <c r="E166" s="45"/>
    </row>
    <row r="167" spans="1:5" x14ac:dyDescent="0.2">
      <c r="A167" s="23"/>
      <c r="B167" s="18"/>
      <c r="C167" s="19"/>
      <c r="D167" s="38"/>
      <c r="E167" s="43"/>
    </row>
    <row r="168" spans="1:5" ht="14.1" customHeight="1" x14ac:dyDescent="0.2">
      <c r="A168" s="27" t="s">
        <v>170</v>
      </c>
      <c r="B168" s="21"/>
      <c r="C168" s="22"/>
      <c r="D168" s="39"/>
      <c r="E168" s="46">
        <f>ROUND(SUM(E160,E163),2)</f>
        <v>0</v>
      </c>
    </row>
    <row r="169" spans="1:5" ht="3.95" customHeight="1" thickBot="1" x14ac:dyDescent="0.25">
      <c r="A169" s="28"/>
      <c r="B169" s="29"/>
      <c r="C169" s="30"/>
      <c r="D169" s="41"/>
      <c r="E169" s="47"/>
    </row>
    <row r="170" spans="1:5" ht="12.75" thickTop="1" x14ac:dyDescent="0.2"/>
    <row r="171" spans="1:5" x14ac:dyDescent="0.2">
      <c r="A171" s="49" t="s">
        <v>186</v>
      </c>
      <c r="B171" s="50"/>
      <c r="C171" s="50"/>
      <c r="D171" s="51"/>
      <c r="E171" s="48">
        <f>ROUND(SUM(E58,E80,E139,E153,E168),2)</f>
        <v>0</v>
      </c>
    </row>
    <row r="172" spans="1:5" x14ac:dyDescent="0.2">
      <c r="A172" s="49" t="s">
        <v>187</v>
      </c>
      <c r="B172" s="50"/>
      <c r="C172" s="50"/>
      <c r="D172" s="51"/>
      <c r="E172" s="48">
        <f>ROUND(E171*0.23,2)</f>
        <v>0</v>
      </c>
    </row>
    <row r="173" spans="1:5" x14ac:dyDescent="0.2">
      <c r="A173" s="49" t="s">
        <v>188</v>
      </c>
      <c r="B173" s="50"/>
      <c r="C173" s="50"/>
      <c r="D173" s="51"/>
      <c r="E173" s="48">
        <f>ROUND(SUM(E171,E172),2)</f>
        <v>0</v>
      </c>
    </row>
  </sheetData>
  <mergeCells count="3">
    <mergeCell ref="A171:D171"/>
    <mergeCell ref="A172:D172"/>
    <mergeCell ref="A173:D173"/>
  </mergeCells>
  <pageMargins left="0.625" right="0.15277777777777779" top="0.3888888888888889" bottom="0.79166666666666663" header="0.75" footer="0.3888888888888889"/>
  <pageSetup paperSize="9" orientation="portrait" r:id="rId1"/>
  <headerFooter>
    <oddFooter>&amp;C&amp;P&amp;R&amp;8&amp;YMicrosoft Excel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workbookViewId="0"/>
  </sheetViews>
  <sheetFormatPr defaultRowHeight="12" x14ac:dyDescent="0.2"/>
  <cols>
    <col min="1" max="1" width="7.5" style="1" customWidth="1"/>
    <col min="2" max="2" width="76.83203125" style="1" customWidth="1"/>
    <col min="3" max="3" width="13.83203125" style="1" customWidth="1"/>
    <col min="4" max="4" width="16.83203125" style="2" customWidth="1"/>
    <col min="5" max="16384" width="9.33203125" style="1"/>
  </cols>
  <sheetData>
    <row r="1" spans="1:4" ht="12" customHeight="1" x14ac:dyDescent="0.2"/>
    <row r="3" spans="1:4" ht="15" customHeight="1" x14ac:dyDescent="0.2">
      <c r="A3" s="3" t="s">
        <v>0</v>
      </c>
      <c r="B3" s="4"/>
      <c r="C3" s="4"/>
      <c r="D3" s="5"/>
    </row>
    <row r="4" spans="1:4" ht="24" customHeight="1" x14ac:dyDescent="0.25">
      <c r="A4" s="9" t="s">
        <v>171</v>
      </c>
    </row>
    <row r="6" spans="1:4" x14ac:dyDescent="0.2">
      <c r="A6" s="4"/>
      <c r="B6" s="4"/>
      <c r="C6" s="4"/>
      <c r="D6" s="5"/>
    </row>
    <row r="7" spans="1:4" ht="15" customHeight="1" x14ac:dyDescent="0.2">
      <c r="A7" s="6" t="s">
        <v>172</v>
      </c>
      <c r="B7" s="14" t="s">
        <v>173</v>
      </c>
      <c r="C7" s="14" t="s">
        <v>174</v>
      </c>
      <c r="D7" s="16" t="s">
        <v>28</v>
      </c>
    </row>
    <row r="8" spans="1:4" ht="15.95" customHeight="1" x14ac:dyDescent="0.2">
      <c r="A8" s="33" t="s">
        <v>175</v>
      </c>
      <c r="B8" s="31" t="s">
        <v>176</v>
      </c>
      <c r="C8" s="32" t="s">
        <v>2</v>
      </c>
      <c r="D8" s="34">
        <f>Uproszcz!E58</f>
        <v>0</v>
      </c>
    </row>
    <row r="9" spans="1:4" ht="15.95" customHeight="1" x14ac:dyDescent="0.2">
      <c r="A9" s="33" t="s">
        <v>177</v>
      </c>
      <c r="B9" s="31" t="s">
        <v>178</v>
      </c>
      <c r="C9" s="32" t="s">
        <v>1</v>
      </c>
      <c r="D9" s="34">
        <f>Uproszcz!E80</f>
        <v>0</v>
      </c>
    </row>
    <row r="10" spans="1:4" ht="15.95" customHeight="1" x14ac:dyDescent="0.2">
      <c r="A10" s="33" t="s">
        <v>179</v>
      </c>
      <c r="B10" s="31" t="s">
        <v>180</v>
      </c>
      <c r="C10" s="32" t="s">
        <v>5</v>
      </c>
      <c r="D10" s="34">
        <f>Uproszcz!E139</f>
        <v>0</v>
      </c>
    </row>
    <row r="11" spans="1:4" ht="15.95" customHeight="1" x14ac:dyDescent="0.2">
      <c r="A11" s="33" t="s">
        <v>181</v>
      </c>
      <c r="B11" s="31" t="s">
        <v>182</v>
      </c>
      <c r="C11" s="32" t="s">
        <v>3</v>
      </c>
      <c r="D11" s="34">
        <f>Uproszcz!E153</f>
        <v>0</v>
      </c>
    </row>
    <row r="12" spans="1:4" ht="15.95" customHeight="1" x14ac:dyDescent="0.2">
      <c r="A12" s="33" t="s">
        <v>183</v>
      </c>
      <c r="B12" s="31" t="s">
        <v>184</v>
      </c>
      <c r="C12" s="32" t="s">
        <v>4</v>
      </c>
      <c r="D12" s="34">
        <f>Uproszcz!E168</f>
        <v>0</v>
      </c>
    </row>
    <row r="13" spans="1:4" ht="3.95" customHeight="1" thickBot="1" x14ac:dyDescent="0.25">
      <c r="A13" s="8"/>
      <c r="B13" s="7"/>
      <c r="C13" s="7"/>
      <c r="D13" s="12"/>
    </row>
    <row r="14" spans="1:4" ht="12.75" thickTop="1" x14ac:dyDescent="0.2"/>
  </sheetData>
  <pageMargins left="0.86111111111111116" right="0.15277777777777779" top="0.3888888888888889" bottom="0.79166666666666663" header="0.75" footer="0.3888888888888889"/>
  <pageSetup paperSize="9" orientation="portrait" r:id="rId1"/>
  <headerFooter>
    <oddFooter>&amp;C&amp;P&amp;R&amp;8&amp;YMicrosoft Excel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Cha</vt:lpstr>
      <vt:lpstr>Uproszcz</vt:lpstr>
      <vt:lpstr>Działy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</dc:creator>
  <cp:lastModifiedBy>Sylwia Wieloch</cp:lastModifiedBy>
  <dcterms:created xsi:type="dcterms:W3CDTF">2019-01-24T09:52:20Z</dcterms:created>
  <dcterms:modified xsi:type="dcterms:W3CDTF">2019-02-07T11:29:49Z</dcterms:modified>
</cp:coreProperties>
</file>