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Roboty do 30 000 euro 2018 - ogłoszenia\Faszynowa - remont jezdni i chodnika\"/>
    </mc:Choice>
  </mc:AlternateContent>
  <bookViews>
    <workbookView xWindow="0" yWindow="0" windowWidth="23040" windowHeight="9075" tabRatio="804"/>
  </bookViews>
  <sheets>
    <sheet name="arkusz1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8" l="1"/>
  <c r="G58" i="18"/>
  <c r="G57" i="18"/>
  <c r="G60" i="18" s="1"/>
  <c r="E41" i="18"/>
  <c r="E38" i="18"/>
  <c r="E24" i="18"/>
  <c r="E23" i="18"/>
  <c r="E12" i="18"/>
  <c r="E11" i="18"/>
  <c r="G30" i="18" l="1"/>
  <c r="G15" i="18"/>
  <c r="G53" i="18" l="1"/>
  <c r="G52" i="18"/>
  <c r="G51" i="18"/>
  <c r="G31" i="18"/>
  <c r="G29" i="18"/>
  <c r="G20" i="18"/>
  <c r="G19" i="18"/>
  <c r="G18" i="18"/>
  <c r="G17" i="18"/>
  <c r="G16" i="18"/>
  <c r="G14" i="18"/>
  <c r="G13" i="18"/>
  <c r="G12" i="18"/>
  <c r="G11" i="18"/>
  <c r="G10" i="18"/>
  <c r="G9" i="18"/>
  <c r="G32" i="18" l="1"/>
  <c r="G48" i="18"/>
  <c r="G47" i="18"/>
  <c r="G44" i="18"/>
  <c r="G43" i="18"/>
  <c r="G41" i="18"/>
  <c r="G38" i="18"/>
  <c r="G37" i="18"/>
  <c r="G35" i="18"/>
  <c r="G34" i="18"/>
  <c r="G24" i="18"/>
  <c r="G23" i="18"/>
  <c r="G22" i="18"/>
  <c r="G21" i="18"/>
  <c r="G8" i="18"/>
  <c r="G50" i="18"/>
  <c r="G7" i="18" l="1"/>
  <c r="G49" i="18" l="1"/>
  <c r="G54" i="18"/>
  <c r="G25" i="18"/>
  <c r="G36" i="18"/>
  <c r="G39" i="18" s="1"/>
  <c r="G55" i="18" l="1"/>
  <c r="G26" i="18"/>
  <c r="G27" i="18" s="1"/>
  <c r="G61" i="18" s="1"/>
  <c r="G42" i="18"/>
  <c r="G45" i="18" s="1"/>
  <c r="G62" i="18" l="1"/>
  <c r="G63" i="18" s="1"/>
</calcChain>
</file>

<file path=xl/sharedStrings.xml><?xml version="1.0" encoding="utf-8"?>
<sst xmlns="http://schemas.openxmlformats.org/spreadsheetml/2006/main" count="137" uniqueCount="70">
  <si>
    <t>Ilość</t>
  </si>
  <si>
    <t>Wartość</t>
  </si>
  <si>
    <t>*</t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</si>
  <si>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</si>
  <si>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</si>
  <si>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</si>
  <si>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</si>
  <si>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</si>
  <si>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</si>
  <si>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</si>
  <si>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</si>
  <si>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Obrzeża betonowe o wymiarach 30x8 cm na podsypce cementowo-piaskowej z wypełnieniem spoin zaprawą cementową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</si>
  <si>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</si>
  <si>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</si>
  <si>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</si>
  <si>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</si>
  <si>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</si>
  <si>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>Rozebranie ław pod krawężniki z betonu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</si>
  <si>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</si>
  <si>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</si>
  <si>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</si>
  <si>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</si>
  <si>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</si>
  <si>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PRZEDMIAR_OFERTA</t>
  </si>
  <si>
    <t>REMONT NAWIERZCHNI JEZDNI I CHODNIKÓW W UL. FASZYNOWEJ W POZNANIU.</t>
  </si>
  <si>
    <t>Roboty pomiarowe przy liniowych robotach ziemnych - trasa drogi w terenie równinnym</t>
  </si>
  <si>
    <t>Usunięcie warstwy ziemi urodzajnej (humusu) gr. 30 cm mechanicznie; z wywozem poza teren budowy (do zagospodarowania przez Wykonawcę</t>
  </si>
  <si>
    <t>Roboty ziemne wykonywane koparkami przedsiębiernymi o poj. łyżki 0.60 m3 w gruncie kat. III z transportem urobku samochodami samowyładowczymi (odległość określi oferent)</t>
  </si>
  <si>
    <t>Mechaniczne rozebranie podbudowy z chudego betonu o średniej gr. 10 cm mechanicznie - na chodniku</t>
  </si>
  <si>
    <t>Rozebranie nawierzchni z betonowej kostki brukowej  (materiał do przekazania właścicelowi przylegającej posesji, w przypadku odmowy do zagospodarowania przez Wykonawcę)</t>
  </si>
  <si>
    <t>Rozebranie nawierzchni z płyt żelbetowych 3,0x1,5m (materiał nadający się do ponownego wbudowania do wywozu na Bazę Materiałową ZDM, reszta do zagospodarowania przez Wykonawcę).</t>
  </si>
  <si>
    <t>Rozebranie utwardzenia nawierzchni z gruzu ceglano - betonowego o średniej gr. 25 cm (z wywozem gruzu, do zagospodarowania przez Wykonawcę)</t>
  </si>
  <si>
    <t>Rozbranie nawierzchni z betonowych płytek chodnikowych 30x30cm na dojściu do posesji w km 0+088,15 (materiał do przekazania właścicelowi przylegającej posesji, w przypadku odmowy do zagospodarowania przez Wykonawcę)</t>
  </si>
  <si>
    <t>Mechaniczne rozebranie nawierzchni z mieszanek mineralno-bitumicznych o grubości 4 cm (z wywozem, do zagospodarowania przez Wykonawcę)</t>
  </si>
  <si>
    <t>Rozebranie krawężników 15x30  cm ułożony na płask  - zjazd  km 0+062,80 (materiał do przekazania właścicelowi przylegającej posesji, w przypadku odmowy do zagospodarowania przez Wykonawcę)</t>
  </si>
  <si>
    <t>Rozebranie oporników 12x25 cm na podsypce cementowo-piaskowej w km 0+019,65 (z wywozem gruzu)</t>
  </si>
  <si>
    <t>Regulacja pionowa studzienek dla zaworów wodociągowych i gazowych</t>
  </si>
  <si>
    <t>Regulacja pionowa studni rewizyjnych kanalizacyjnych (przy użyciu pierścieni dystansowych)</t>
  </si>
  <si>
    <t>szt</t>
  </si>
  <si>
    <t>Załadowanie gruzu koparko-ładowarką przy obsłudze na zmianę roboczą przez 5 samochodów samowyładowczych (wywóz materiałów z rozbiórek do zagospodarowania przez Wykonawcę)</t>
  </si>
  <si>
    <t>Wywiezienie gruzu z terenu rozbiórki przy mechanicznym załadowaniu i wyładowaniu samochodem samowyładowczym (odległość określi oferent)</t>
  </si>
  <si>
    <t>Załadowanie gruzu koparko-ładowarką przy obsłudze na zmianę roboczą przez 5 samochodów samowyładowczych (wywóz materiałów z rozbiórek na Bazę Materiałową ZDM)</t>
  </si>
  <si>
    <t>Wywiezienie gruzu z terenu rozbiórki przy mechanicznym załadowaniu i wyładowaniu samochodem samowyładowczym (na Bazę ZDM)</t>
  </si>
  <si>
    <t>Formowanie i zagęszczanie nasypów o wys. do 3.0 m spycharkami w gruncie kat. I-II (Wykonywanie nasypów mechanicznie i ręcznie z gr. kat. I-V z pozyskaniem i transportem kruszywa - dowóz materiałów na nasyp; w tym formowanie i zagęszczanie (w tym wymiana gruntu)</t>
  </si>
  <si>
    <t>Separacja warstw gruntu geowłókninami układanymi wzdłuż do osi drogi sposobem ręcznym (Ułożenie geowłókniny sepracyjnej (nietkanej-igłowanej) pod warstwą wymienianego gruntu)</t>
  </si>
  <si>
    <t>Nawierzchnia jezdni ul. Faszynowej z betonowej kostki brukowej (dwuteownik z fazą) koloru szarego grubości 8 cm na podsypce cementowo-piaskowej 1:4 grubości 3 cm z wypełnieniem spoin mieszanką piasku płukanego z cementem na sucho</t>
  </si>
  <si>
    <t>Nawierzchnia zjazdów z betonowej kostki brukowej (cegiełka z fazą) koloru czerwonego grubości 8 cm na podsypce cementowo-piaskowej 1:4 grubości 3 cm z wypełnieniem spoin mieszanką piasku płukanego z cementem na sucho</t>
  </si>
  <si>
    <t>Nawierzchnia chodników z betonowej kostki brukowej (cegiełka z fazą) koloru szarego grubości 8 cm na podsypce cementowo-piaskowej 1:4 grubości 3 cm z wypełnieniem spoin mieszanką piasku płukanego z cementem na sucho</t>
  </si>
  <si>
    <t>Regulacja wysokościowa istniejącej nawierzchni jezdni w ul. Faszynowej z betonowej kostki brukowej gr. 8 cm</t>
  </si>
  <si>
    <t>Krawężniki betonowe wystające o wymiarach 15x30 cm na podsypce cementowo-piaskowej</t>
  </si>
  <si>
    <t>Wykonanie ławy z oporem z betonu C12/15 pod krawężnik betonowy</t>
  </si>
  <si>
    <t>Krawężniki betonowe wystające o wymiarach 15x22 cm na podsypce cementowo-piaskowej</t>
  </si>
  <si>
    <t>Wykonanie ławy z oporem z betonu C12/15 pod obrzeża</t>
  </si>
  <si>
    <t>Ułożenie ścieku międzyjezdniowego z brukowej kostki betonowej koloru szarego gr. 8 cm (typu cegiełka) bezpośrednio na projektowanej (istniejącej) podbudowie</t>
  </si>
  <si>
    <t>Ułożenie ścieku przykrawężnikowego z brukowej kostki betonowej koloru szarego gr. 8 cm (typu cegiełka) bezpośrednio na projektowanej (istniejącej) podbudowie</t>
  </si>
  <si>
    <t>Rozebranie nawierzchni z płyt betonowych ażurowych 60x40 na zjeździe w km 0+079,65 (materiał do przekazania właścicelowi przylegającej posesji, w przypadku odmowy do zagospodarowania przez Wykonawcę).</t>
  </si>
  <si>
    <t>Wykonanie podbudowy z chudego betonu, gr. w-wy 10 cm (chodnik)</t>
  </si>
  <si>
    <t>Wykonanie podbudowy z chudego betonu, gr. w-wy 15 cm (zjazdy)</t>
  </si>
  <si>
    <t>Wykonanie podbudowy z chudego betonu, gr. w-wy 20 cm (jezdnia)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</si>
  <si>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</si>
  <si>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</si>
  <si>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Rozebranie podbudowy z chudego betonu o średniej gr. 20 cm mechanicznie (z wywozem gruzu, do zagospodarowania przez Wykonawcę)</t>
  </si>
  <si>
    <t>ROBOTY INNE</t>
  </si>
  <si>
    <t>Studzienki ściekowe z gotowych elementów betonowe o śr. 500 mm z osadnikiem bez syfonu(Wpust deszczowy na studni betonowej fi 500 z osadnikiem głębokości 1,0 m. Na wejściu przykanalika przejście szczelne dla rury PCV200. Zwieńczenie – wpust okrągły żeliwny klasy D400 o dużej powierzchni czynnej nie ulegający kllawiszowaniu. Wpust osadzony na pierścieniu betonowym podtrzymującym a ten na pierścieniu odciążającym opartym na zagęszczonym gruncie wokół studni. Minimalne wymagane cechy betonu studni: beton klasy C35/45 o w/o&lt;0,45, nasiąkliwość 5%, wodoszczelność W10.)</t>
  </si>
  <si>
    <t>Przykanaliki z rur kielichowych z PVC o śr. nom. 200 mm (Wykonanie przykanalika do wpustu deszczowego - rura kanalizacyjna kielichowa PCV fi 200 SN8 lita w wykopie umocnionym suchym (przykanalik włączany do istniejącej studni poprzez przejście szczelne)</t>
  </si>
  <si>
    <t>Pełne umocnienie pionowych ścian wykopów liniowych o gł. do 3,0 m wypraskami w gruntach suchych kat. III-IV wraz z rozbiórką(szer. do 1 m) (Zabezpieczenie wykopu; 5 m)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</si>
  <si>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</si>
  <si>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RAZEM : ROBOTY INNE </t>
  </si>
  <si>
    <t>Profilowanie i zagęszczenie podłoża (chodnik i zjazdy)</t>
  </si>
  <si>
    <t>Profilowanie i zagęszczenie podłoża (jezdnia)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</si>
</sst>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" fontId="1" fillId="0" borderId="0" xfId="0" applyNumberFormat="1" applyFont="1"/>
    <xf numFmtId="0" fontId="6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6"/>
  <sheetViews>
    <sheetView tabSelected="1" zoomScaleNormal="100" workbookViewId="0">
      <selection activeCell="K3" sqref="K3"/>
    </sheetView>
  </sheetViews>
  <sheetFormatPr defaultColWidth="8.85546875" defaultRowHeight="15" x14ac:dyDescent="0.25"/>
  <cols>
    <col min="1" max="1" width="8.85546875" style="1"/>
    <col min="2" max="2" width="4" style="5" customWidth="1"/>
    <col min="3" max="3" width="82.140625" style="9" customWidth="1"/>
    <col min="4" max="4" width="11.7109375" style="6" customWidth="1"/>
    <col min="5" max="5" width="11.140625" style="6" customWidth="1"/>
    <col min="6" max="6" width="13.7109375" style="11" customWidth="1"/>
    <col min="7" max="7" width="11.28515625" style="11" customWidth="1"/>
    <col min="8" max="16384" width="8.85546875" style="1"/>
  </cols>
  <sheetData>
    <row r="1" spans="2:7" ht="18.75" x14ac:dyDescent="0.25">
      <c r="B1" s="33" t="s">
        <v>23</v>
      </c>
      <c r="C1" s="33"/>
      <c r="D1" s="33"/>
      <c r="E1" s="33"/>
      <c r="F1" s="33"/>
      <c r="G1" s="33"/>
    </row>
    <row r="2" spans="2:7" ht="34.5" customHeight="1" x14ac:dyDescent="0.25">
      <c r="B2" s="34" t="s">
        <v>24</v>
      </c>
      <c r="C2" s="35"/>
      <c r="D2" s="35"/>
      <c r="E2" s="35"/>
      <c r="F2" s="35"/>
      <c r="G2" s="36"/>
    </row>
    <row r="3" spans="2:7" s="2" customFormat="1" ht="15" customHeight="1" x14ac:dyDescent="0.25">
      <c r="B3" s="37" t="s">
        <v>8</v>
      </c>
      <c r="C3" s="38" t="s">
        <v>7</v>
      </c>
      <c r="D3" s="38" t="s">
        <v>9</v>
      </c>
      <c r="E3" s="38" t="s">
        <v>0</v>
      </c>
      <c r="F3" s="38" t="s">
        <v>10</v>
      </c>
      <c r="G3" s="38" t="s">
        <v>1</v>
      </c>
    </row>
    <row r="4" spans="2:7" s="2" customFormat="1" x14ac:dyDescent="0.25">
      <c r="B4" s="37"/>
      <c r="C4" s="38"/>
      <c r="D4" s="38"/>
      <c r="E4" s="38"/>
      <c r="F4" s="38"/>
      <c r="G4" s="38"/>
    </row>
    <row r="5" spans="2:7" s="2" customFormat="1" ht="19.5" customHeight="1" x14ac:dyDescent="0.25">
      <c r="B5" s="10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3" t="s">
        <v>2</v>
      </c>
      <c r="C6" s="14" t="s">
        <v>14</v>
      </c>
      <c r="D6" s="15" t="s">
        <v>2</v>
      </c>
      <c r="E6" s="15" t="s">
        <v>2</v>
      </c>
      <c r="F6" s="15" t="s">
        <v>2</v>
      </c>
      <c r="G6" s="15" t="s">
        <v>2</v>
      </c>
    </row>
    <row r="7" spans="2:7" x14ac:dyDescent="0.25">
      <c r="B7" s="16">
        <v>1</v>
      </c>
      <c r="C7" s="17" t="s">
        <v>25</v>
      </c>
      <c r="D7" s="18" t="s">
        <v>59</v>
      </c>
      <c r="E7" s="19">
        <v>0.113</v>
      </c>
      <c r="F7" s="18"/>
      <c r="G7" s="20">
        <f>ROUND(E7*F7,2)</f>
        <v>0</v>
      </c>
    </row>
    <row r="8" spans="2:7" ht="25.5" x14ac:dyDescent="0.25">
      <c r="B8" s="16">
        <v>2</v>
      </c>
      <c r="C8" s="17" t="s">
        <v>26</v>
      </c>
      <c r="D8" s="18" t="s">
        <v>59</v>
      </c>
      <c r="E8" s="18">
        <v>151</v>
      </c>
      <c r="F8" s="18"/>
      <c r="G8" s="20">
        <f t="shared" ref="G8:G26" si="0">ROUND(E8*F8,2)</f>
        <v>0</v>
      </c>
    </row>
    <row r="9" spans="2:7" ht="25.5" x14ac:dyDescent="0.25">
      <c r="B9" s="16">
        <v>3</v>
      </c>
      <c r="C9" s="17" t="s">
        <v>27</v>
      </c>
      <c r="D9" s="18" t="s">
        <v>60</v>
      </c>
      <c r="E9" s="18">
        <v>45.3</v>
      </c>
      <c r="F9" s="18"/>
      <c r="G9" s="20">
        <f t="shared" ref="G9:G20" si="1">ROUND(E9*F9,2)</f>
        <v>0</v>
      </c>
    </row>
    <row r="10" spans="2:7" ht="25.5" x14ac:dyDescent="0.25">
      <c r="B10" s="16">
        <v>4</v>
      </c>
      <c r="C10" s="17" t="s">
        <v>28</v>
      </c>
      <c r="D10" s="18" t="s">
        <v>59</v>
      </c>
      <c r="E10" s="18">
        <v>4</v>
      </c>
      <c r="F10" s="18"/>
      <c r="G10" s="20">
        <f t="shared" si="1"/>
        <v>0</v>
      </c>
    </row>
    <row r="11" spans="2:7" ht="25.5" x14ac:dyDescent="0.25">
      <c r="B11" s="16">
        <v>5</v>
      </c>
      <c r="C11" s="17" t="s">
        <v>61</v>
      </c>
      <c r="D11" s="18" t="s">
        <v>59</v>
      </c>
      <c r="E11" s="18">
        <f>9+4</f>
        <v>13</v>
      </c>
      <c r="F11" s="18"/>
      <c r="G11" s="20">
        <f t="shared" si="1"/>
        <v>0</v>
      </c>
    </row>
    <row r="12" spans="2:7" ht="25.5" x14ac:dyDescent="0.25">
      <c r="B12" s="16">
        <v>6</v>
      </c>
      <c r="C12" s="17" t="s">
        <v>29</v>
      </c>
      <c r="D12" s="18" t="s">
        <v>59</v>
      </c>
      <c r="E12" s="18">
        <f>11+4</f>
        <v>15</v>
      </c>
      <c r="F12" s="18"/>
      <c r="G12" s="20">
        <f t="shared" si="1"/>
        <v>0</v>
      </c>
    </row>
    <row r="13" spans="2:7" ht="38.25" x14ac:dyDescent="0.25">
      <c r="B13" s="16">
        <v>7</v>
      </c>
      <c r="C13" s="17" t="s">
        <v>30</v>
      </c>
      <c r="D13" s="18" t="s">
        <v>59</v>
      </c>
      <c r="E13" s="18">
        <v>300</v>
      </c>
      <c r="F13" s="18"/>
      <c r="G13" s="20">
        <f t="shared" si="1"/>
        <v>0</v>
      </c>
    </row>
    <row r="14" spans="2:7" ht="38.25" x14ac:dyDescent="0.25">
      <c r="B14" s="16">
        <v>8</v>
      </c>
      <c r="C14" s="17" t="s">
        <v>55</v>
      </c>
      <c r="D14" s="18" t="s">
        <v>59</v>
      </c>
      <c r="E14" s="18">
        <v>7</v>
      </c>
      <c r="F14" s="18"/>
      <c r="G14" s="20">
        <f t="shared" si="1"/>
        <v>0</v>
      </c>
    </row>
    <row r="15" spans="2:7" ht="38.25" x14ac:dyDescent="0.25">
      <c r="B15" s="16">
        <v>9</v>
      </c>
      <c r="C15" s="17" t="s">
        <v>32</v>
      </c>
      <c r="D15" s="18" t="s">
        <v>59</v>
      </c>
      <c r="E15" s="18">
        <v>2</v>
      </c>
      <c r="F15" s="18"/>
      <c r="G15" s="20">
        <f t="shared" ref="G15" si="2">ROUND(E15*F15,2)</f>
        <v>0</v>
      </c>
    </row>
    <row r="16" spans="2:7" ht="25.5" x14ac:dyDescent="0.25">
      <c r="B16" s="16">
        <v>10</v>
      </c>
      <c r="C16" s="17" t="s">
        <v>31</v>
      </c>
      <c r="D16" s="18" t="s">
        <v>59</v>
      </c>
      <c r="E16" s="18">
        <v>83</v>
      </c>
      <c r="F16" s="18"/>
      <c r="G16" s="20">
        <f t="shared" si="1"/>
        <v>0</v>
      </c>
    </row>
    <row r="17" spans="2:7" ht="25.5" x14ac:dyDescent="0.25">
      <c r="B17" s="16">
        <v>11</v>
      </c>
      <c r="C17" s="17" t="s">
        <v>33</v>
      </c>
      <c r="D17" s="18" t="s">
        <v>59</v>
      </c>
      <c r="E17" s="18">
        <v>10</v>
      </c>
      <c r="F17" s="18"/>
      <c r="G17" s="20">
        <f t="shared" si="1"/>
        <v>0</v>
      </c>
    </row>
    <row r="18" spans="2:7" ht="38.25" x14ac:dyDescent="0.25">
      <c r="B18" s="16">
        <v>12</v>
      </c>
      <c r="C18" s="17" t="s">
        <v>34</v>
      </c>
      <c r="D18" s="18" t="s">
        <v>3</v>
      </c>
      <c r="E18" s="18">
        <v>5</v>
      </c>
      <c r="F18" s="18"/>
      <c r="G18" s="20">
        <f t="shared" si="1"/>
        <v>0</v>
      </c>
    </row>
    <row r="19" spans="2:7" ht="25.5" x14ac:dyDescent="0.25">
      <c r="B19" s="16">
        <v>13</v>
      </c>
      <c r="C19" s="17" t="s">
        <v>35</v>
      </c>
      <c r="D19" s="18" t="s">
        <v>3</v>
      </c>
      <c r="E19" s="18">
        <v>3</v>
      </c>
      <c r="F19" s="18"/>
      <c r="G19" s="20">
        <f t="shared" si="1"/>
        <v>0</v>
      </c>
    </row>
    <row r="20" spans="2:7" x14ac:dyDescent="0.25">
      <c r="B20" s="16">
        <v>14</v>
      </c>
      <c r="C20" s="17" t="s">
        <v>17</v>
      </c>
      <c r="D20" s="18" t="s">
        <v>60</v>
      </c>
      <c r="E20" s="18">
        <v>0.64</v>
      </c>
      <c r="F20" s="18"/>
      <c r="G20" s="20">
        <f t="shared" si="1"/>
        <v>0</v>
      </c>
    </row>
    <row r="21" spans="2:7" x14ac:dyDescent="0.25">
      <c r="B21" s="16">
        <v>15</v>
      </c>
      <c r="C21" s="17" t="s">
        <v>36</v>
      </c>
      <c r="D21" s="18" t="s">
        <v>38</v>
      </c>
      <c r="E21" s="18">
        <v>13</v>
      </c>
      <c r="F21" s="18"/>
      <c r="G21" s="20">
        <f t="shared" si="0"/>
        <v>0</v>
      </c>
    </row>
    <row r="22" spans="2:7" x14ac:dyDescent="0.25">
      <c r="B22" s="16">
        <v>16</v>
      </c>
      <c r="C22" s="17" t="s">
        <v>37</v>
      </c>
      <c r="D22" s="18" t="s">
        <v>38</v>
      </c>
      <c r="E22" s="18">
        <v>2</v>
      </c>
      <c r="F22" s="18"/>
      <c r="G22" s="20">
        <f t="shared" si="0"/>
        <v>0</v>
      </c>
    </row>
    <row r="23" spans="2:7" ht="25.5" x14ac:dyDescent="0.25">
      <c r="B23" s="16">
        <v>17</v>
      </c>
      <c r="C23" s="17" t="s">
        <v>39</v>
      </c>
      <c r="D23" s="18" t="s">
        <v>60</v>
      </c>
      <c r="E23" s="18">
        <f>24.09+0.8</f>
        <v>24.89</v>
      </c>
      <c r="F23" s="18"/>
      <c r="G23" s="20">
        <f t="shared" si="0"/>
        <v>0</v>
      </c>
    </row>
    <row r="24" spans="2:7" ht="25.5" x14ac:dyDescent="0.25">
      <c r="B24" s="16">
        <v>18</v>
      </c>
      <c r="C24" s="17" t="s">
        <v>40</v>
      </c>
      <c r="D24" s="18" t="s">
        <v>60</v>
      </c>
      <c r="E24" s="18">
        <f>24.09+0.8</f>
        <v>24.89</v>
      </c>
      <c r="F24" s="18"/>
      <c r="G24" s="20">
        <f t="shared" si="0"/>
        <v>0</v>
      </c>
    </row>
    <row r="25" spans="2:7" ht="25.5" x14ac:dyDescent="0.25">
      <c r="B25" s="16">
        <v>19</v>
      </c>
      <c r="C25" s="17" t="s">
        <v>41</v>
      </c>
      <c r="D25" s="18" t="s">
        <v>60</v>
      </c>
      <c r="E25" s="18">
        <v>45</v>
      </c>
      <c r="F25" s="18"/>
      <c r="G25" s="20">
        <f t="shared" si="0"/>
        <v>0</v>
      </c>
    </row>
    <row r="26" spans="2:7" ht="25.5" x14ac:dyDescent="0.25">
      <c r="B26" s="16">
        <v>20</v>
      </c>
      <c r="C26" s="17" t="s">
        <v>42</v>
      </c>
      <c r="D26" s="18" t="s">
        <v>60</v>
      </c>
      <c r="E26" s="18">
        <v>45</v>
      </c>
      <c r="F26" s="18"/>
      <c r="G26" s="20">
        <f t="shared" si="0"/>
        <v>0</v>
      </c>
    </row>
    <row r="27" spans="2:7" x14ac:dyDescent="0.25">
      <c r="B27" s="16"/>
      <c r="C27" s="17" t="s">
        <v>18</v>
      </c>
      <c r="D27" s="18"/>
      <c r="E27" s="18"/>
      <c r="F27" s="18"/>
      <c r="G27" s="21">
        <f>SUM(G7:G26)</f>
        <v>0</v>
      </c>
    </row>
    <row r="28" spans="2:7" x14ac:dyDescent="0.25">
      <c r="B28" s="13" t="s">
        <v>2</v>
      </c>
      <c r="C28" s="14" t="s">
        <v>13</v>
      </c>
      <c r="D28" s="15" t="s">
        <v>2</v>
      </c>
      <c r="E28" s="22" t="s">
        <v>2</v>
      </c>
      <c r="F28" s="22" t="s">
        <v>2</v>
      </c>
      <c r="G28" s="22" t="s">
        <v>2</v>
      </c>
    </row>
    <row r="29" spans="2:7" ht="25.5" x14ac:dyDescent="0.25">
      <c r="B29" s="16">
        <v>21</v>
      </c>
      <c r="C29" s="17" t="s">
        <v>27</v>
      </c>
      <c r="D29" s="18" t="s">
        <v>60</v>
      </c>
      <c r="E29" s="18">
        <v>341</v>
      </c>
      <c r="F29" s="18"/>
      <c r="G29" s="20">
        <f t="shared" ref="G29:G31" si="3">ROUND(E29*F29,2)</f>
        <v>0</v>
      </c>
    </row>
    <row r="30" spans="2:7" ht="51" x14ac:dyDescent="0.25">
      <c r="B30" s="16">
        <v>22</v>
      </c>
      <c r="C30" s="17" t="s">
        <v>43</v>
      </c>
      <c r="D30" s="18" t="s">
        <v>60</v>
      </c>
      <c r="E30" s="18">
        <v>275</v>
      </c>
      <c r="F30" s="18"/>
      <c r="G30" s="20">
        <f t="shared" ref="G30" si="4">ROUND(E30*F30,2)</f>
        <v>0</v>
      </c>
    </row>
    <row r="31" spans="2:7" ht="25.5" x14ac:dyDescent="0.25">
      <c r="B31" s="16">
        <v>23</v>
      </c>
      <c r="C31" s="17" t="s">
        <v>44</v>
      </c>
      <c r="D31" s="18" t="s">
        <v>59</v>
      </c>
      <c r="E31" s="18">
        <v>652</v>
      </c>
      <c r="F31" s="18"/>
      <c r="G31" s="20">
        <f t="shared" si="3"/>
        <v>0</v>
      </c>
    </row>
    <row r="32" spans="2:7" x14ac:dyDescent="0.25">
      <c r="B32" s="16"/>
      <c r="C32" s="17" t="s">
        <v>19</v>
      </c>
      <c r="D32" s="18"/>
      <c r="E32" s="18"/>
      <c r="F32" s="18"/>
      <c r="G32" s="21">
        <f>SUM(G29:G31)</f>
        <v>0</v>
      </c>
    </row>
    <row r="33" spans="2:9" x14ac:dyDescent="0.25">
      <c r="B33" s="13" t="s">
        <v>2</v>
      </c>
      <c r="C33" s="14" t="s">
        <v>12</v>
      </c>
      <c r="D33" s="15" t="s">
        <v>2</v>
      </c>
      <c r="E33" s="22" t="s">
        <v>2</v>
      </c>
      <c r="F33" s="22" t="s">
        <v>2</v>
      </c>
      <c r="G33" s="22" t="s">
        <v>2</v>
      </c>
    </row>
    <row r="34" spans="2:9" x14ac:dyDescent="0.25">
      <c r="B34" s="16">
        <v>24</v>
      </c>
      <c r="C34" s="17" t="s">
        <v>68</v>
      </c>
      <c r="D34" s="18" t="s">
        <v>59</v>
      </c>
      <c r="E34" s="18">
        <v>231</v>
      </c>
      <c r="F34" s="21"/>
      <c r="G34" s="20">
        <f t="shared" ref="G34:G38" si="5">ROUND(E34*F34,2)</f>
        <v>0</v>
      </c>
    </row>
    <row r="35" spans="2:9" x14ac:dyDescent="0.25">
      <c r="B35" s="16">
        <v>25</v>
      </c>
      <c r="C35" s="17" t="s">
        <v>69</v>
      </c>
      <c r="D35" s="18" t="s">
        <v>59</v>
      </c>
      <c r="E35" s="18">
        <v>425</v>
      </c>
      <c r="F35" s="18"/>
      <c r="G35" s="20">
        <f t="shared" si="5"/>
        <v>0</v>
      </c>
    </row>
    <row r="36" spans="2:9" x14ac:dyDescent="0.25">
      <c r="B36" s="16">
        <v>26</v>
      </c>
      <c r="C36" s="17" t="s">
        <v>56</v>
      </c>
      <c r="D36" s="18" t="s">
        <v>59</v>
      </c>
      <c r="E36" s="18">
        <v>127</v>
      </c>
      <c r="F36" s="18"/>
      <c r="G36" s="20">
        <f t="shared" si="5"/>
        <v>0</v>
      </c>
    </row>
    <row r="37" spans="2:9" x14ac:dyDescent="0.25">
      <c r="B37" s="16">
        <v>27</v>
      </c>
      <c r="C37" s="17" t="s">
        <v>57</v>
      </c>
      <c r="D37" s="18" t="s">
        <v>59</v>
      </c>
      <c r="E37" s="18">
        <v>104</v>
      </c>
      <c r="F37" s="18"/>
      <c r="G37" s="20">
        <f t="shared" si="5"/>
        <v>0</v>
      </c>
    </row>
    <row r="38" spans="2:9" x14ac:dyDescent="0.25">
      <c r="B38" s="16">
        <v>28</v>
      </c>
      <c r="C38" s="17" t="s">
        <v>58</v>
      </c>
      <c r="D38" s="18" t="s">
        <v>59</v>
      </c>
      <c r="E38" s="18">
        <f>421+4</f>
        <v>425</v>
      </c>
      <c r="F38" s="18"/>
      <c r="G38" s="20">
        <f t="shared" si="5"/>
        <v>0</v>
      </c>
    </row>
    <row r="39" spans="2:9" x14ac:dyDescent="0.25">
      <c r="B39" s="16"/>
      <c r="C39" s="17" t="s">
        <v>20</v>
      </c>
      <c r="D39" s="18"/>
      <c r="E39" s="18"/>
      <c r="F39" s="18"/>
      <c r="G39" s="21">
        <f>SUM(G34:G38)</f>
        <v>0</v>
      </c>
    </row>
    <row r="40" spans="2:9" s="4" customFormat="1" x14ac:dyDescent="0.25">
      <c r="B40" s="13" t="s">
        <v>2</v>
      </c>
      <c r="C40" s="14" t="s">
        <v>15</v>
      </c>
      <c r="D40" s="15" t="s">
        <v>2</v>
      </c>
      <c r="E40" s="22" t="s">
        <v>2</v>
      </c>
      <c r="F40" s="22" t="s">
        <v>2</v>
      </c>
      <c r="G40" s="22" t="s">
        <v>2</v>
      </c>
    </row>
    <row r="41" spans="2:9" ht="38.25" x14ac:dyDescent="0.25">
      <c r="B41" s="16">
        <v>29</v>
      </c>
      <c r="C41" s="17" t="s">
        <v>45</v>
      </c>
      <c r="D41" s="18" t="s">
        <v>59</v>
      </c>
      <c r="E41" s="18">
        <f>421+4</f>
        <v>425</v>
      </c>
      <c r="F41" s="18"/>
      <c r="G41" s="20">
        <f t="shared" ref="G41:G43" si="6">ROUND(E41*F41,2)</f>
        <v>0</v>
      </c>
    </row>
    <row r="42" spans="2:9" ht="38.25" x14ac:dyDescent="0.25">
      <c r="B42" s="16">
        <v>30</v>
      </c>
      <c r="C42" s="17" t="s">
        <v>46</v>
      </c>
      <c r="D42" s="18" t="s">
        <v>59</v>
      </c>
      <c r="E42" s="18">
        <v>46</v>
      </c>
      <c r="F42" s="18"/>
      <c r="G42" s="20">
        <f t="shared" si="6"/>
        <v>0</v>
      </c>
    </row>
    <row r="43" spans="2:9" ht="38.25" x14ac:dyDescent="0.25">
      <c r="B43" s="16">
        <v>31</v>
      </c>
      <c r="C43" s="17" t="s">
        <v>47</v>
      </c>
      <c r="D43" s="21" t="s">
        <v>59</v>
      </c>
      <c r="E43" s="21">
        <v>185</v>
      </c>
      <c r="F43" s="21"/>
      <c r="G43" s="20">
        <f t="shared" si="6"/>
        <v>0</v>
      </c>
    </row>
    <row r="44" spans="2:9" ht="25.5" x14ac:dyDescent="0.25">
      <c r="B44" s="16">
        <v>32</v>
      </c>
      <c r="C44" s="17" t="s">
        <v>48</v>
      </c>
      <c r="D44" s="18" t="s">
        <v>59</v>
      </c>
      <c r="E44" s="18">
        <v>35</v>
      </c>
      <c r="F44" s="21"/>
      <c r="G44" s="20">
        <f>ROUND(E44*F44,2)</f>
        <v>0</v>
      </c>
      <c r="I44" s="12"/>
    </row>
    <row r="45" spans="2:9" x14ac:dyDescent="0.25">
      <c r="B45" s="16"/>
      <c r="C45" s="17" t="s">
        <v>21</v>
      </c>
      <c r="D45" s="18"/>
      <c r="E45" s="18"/>
      <c r="F45" s="21"/>
      <c r="G45" s="21">
        <f>SUM(G41:G44)</f>
        <v>0</v>
      </c>
      <c r="I45" s="12"/>
    </row>
    <row r="46" spans="2:9" x14ac:dyDescent="0.25">
      <c r="B46" s="13" t="s">
        <v>2</v>
      </c>
      <c r="C46" s="14" t="s">
        <v>16</v>
      </c>
      <c r="D46" s="15" t="s">
        <v>2</v>
      </c>
      <c r="E46" s="22"/>
      <c r="F46" s="22" t="s">
        <v>2</v>
      </c>
      <c r="G46" s="22" t="s">
        <v>2</v>
      </c>
    </row>
    <row r="47" spans="2:9" x14ac:dyDescent="0.25">
      <c r="B47" s="16">
        <v>33</v>
      </c>
      <c r="C47" s="23" t="s">
        <v>49</v>
      </c>
      <c r="D47" s="18" t="s">
        <v>3</v>
      </c>
      <c r="E47" s="18">
        <v>71</v>
      </c>
      <c r="F47" s="24"/>
      <c r="G47" s="20">
        <f t="shared" ref="G47:G54" si="7">ROUND(E47*F47,2)</f>
        <v>0</v>
      </c>
    </row>
    <row r="48" spans="2:9" x14ac:dyDescent="0.25">
      <c r="B48" s="16">
        <v>34</v>
      </c>
      <c r="C48" s="25" t="s">
        <v>50</v>
      </c>
      <c r="D48" s="18" t="s">
        <v>60</v>
      </c>
      <c r="E48" s="19">
        <v>4.6150000000000002</v>
      </c>
      <c r="F48" s="18"/>
      <c r="G48" s="20">
        <f t="shared" si="7"/>
        <v>0</v>
      </c>
    </row>
    <row r="49" spans="2:7" x14ac:dyDescent="0.25">
      <c r="B49" s="16">
        <v>35</v>
      </c>
      <c r="C49" s="25" t="s">
        <v>51</v>
      </c>
      <c r="D49" s="18" t="s">
        <v>3</v>
      </c>
      <c r="E49" s="18">
        <v>94</v>
      </c>
      <c r="F49" s="24"/>
      <c r="G49" s="20">
        <f t="shared" si="7"/>
        <v>0</v>
      </c>
    </row>
    <row r="50" spans="2:7" ht="15" customHeight="1" x14ac:dyDescent="0.25">
      <c r="B50" s="16">
        <v>36</v>
      </c>
      <c r="C50" s="17" t="s">
        <v>50</v>
      </c>
      <c r="D50" s="18" t="s">
        <v>60</v>
      </c>
      <c r="E50" s="19">
        <v>5.5460000000000003</v>
      </c>
      <c r="F50" s="18"/>
      <c r="G50" s="20">
        <f t="shared" si="7"/>
        <v>0</v>
      </c>
    </row>
    <row r="51" spans="2:7" ht="25.5" x14ac:dyDescent="0.25">
      <c r="B51" s="16">
        <v>37</v>
      </c>
      <c r="C51" s="17" t="s">
        <v>11</v>
      </c>
      <c r="D51" s="18" t="s">
        <v>3</v>
      </c>
      <c r="E51" s="18">
        <v>69</v>
      </c>
      <c r="F51" s="18"/>
      <c r="G51" s="20">
        <f t="shared" ref="G51:G53" si="8">ROUND(E51*F51,2)</f>
        <v>0</v>
      </c>
    </row>
    <row r="52" spans="2:7" x14ac:dyDescent="0.25">
      <c r="B52" s="16">
        <v>38</v>
      </c>
      <c r="C52" s="17" t="s">
        <v>52</v>
      </c>
      <c r="D52" s="18" t="s">
        <v>60</v>
      </c>
      <c r="E52" s="19">
        <v>2.6909999999999998</v>
      </c>
      <c r="F52" s="18"/>
      <c r="G52" s="20">
        <f t="shared" si="8"/>
        <v>0</v>
      </c>
    </row>
    <row r="53" spans="2:7" ht="25.5" x14ac:dyDescent="0.25">
      <c r="B53" s="16">
        <v>39</v>
      </c>
      <c r="C53" s="17" t="s">
        <v>54</v>
      </c>
      <c r="D53" s="18" t="s">
        <v>3</v>
      </c>
      <c r="E53" s="18">
        <v>36</v>
      </c>
      <c r="F53" s="18"/>
      <c r="G53" s="20">
        <f t="shared" si="8"/>
        <v>0</v>
      </c>
    </row>
    <row r="54" spans="2:7" ht="25.5" x14ac:dyDescent="0.25">
      <c r="B54" s="16">
        <v>40</v>
      </c>
      <c r="C54" s="17" t="s">
        <v>53</v>
      </c>
      <c r="D54" s="18" t="s">
        <v>3</v>
      </c>
      <c r="E54" s="18">
        <v>76</v>
      </c>
      <c r="F54" s="18"/>
      <c r="G54" s="20">
        <f t="shared" si="7"/>
        <v>0</v>
      </c>
    </row>
    <row r="55" spans="2:7" x14ac:dyDescent="0.25">
      <c r="B55" s="16"/>
      <c r="C55" s="17" t="s">
        <v>22</v>
      </c>
      <c r="D55" s="21"/>
      <c r="E55" s="18"/>
      <c r="F55" s="18"/>
      <c r="G55" s="21">
        <f>SUM(G47:G54)</f>
        <v>0</v>
      </c>
    </row>
    <row r="56" spans="2:7" x14ac:dyDescent="0.25">
      <c r="B56" s="13" t="s">
        <v>2</v>
      </c>
      <c r="C56" s="14" t="s">
        <v>62</v>
      </c>
      <c r="D56" s="15" t="s">
        <v>2</v>
      </c>
      <c r="E56" s="22"/>
      <c r="F56" s="22" t="s">
        <v>2</v>
      </c>
      <c r="G56" s="22" t="s">
        <v>2</v>
      </c>
    </row>
    <row r="57" spans="2:7" ht="84" x14ac:dyDescent="0.25">
      <c r="B57" s="16">
        <v>41</v>
      </c>
      <c r="C57" s="28" t="s">
        <v>63</v>
      </c>
      <c r="D57" s="30" t="s">
        <v>38</v>
      </c>
      <c r="E57" s="30">
        <v>1</v>
      </c>
      <c r="F57" s="30"/>
      <c r="G57" s="31">
        <f t="shared" ref="G57:G59" si="9">ROUND(E57*F57,2)</f>
        <v>0</v>
      </c>
    </row>
    <row r="58" spans="2:7" ht="36" x14ac:dyDescent="0.25">
      <c r="B58" s="16">
        <v>42</v>
      </c>
      <c r="C58" s="29" t="s">
        <v>64</v>
      </c>
      <c r="D58" s="30" t="s">
        <v>3</v>
      </c>
      <c r="E58" s="30">
        <v>1</v>
      </c>
      <c r="F58" s="30"/>
      <c r="G58" s="31">
        <f t="shared" si="9"/>
        <v>0</v>
      </c>
    </row>
    <row r="59" spans="2:7" ht="24" x14ac:dyDescent="0.25">
      <c r="B59" s="16">
        <v>43</v>
      </c>
      <c r="C59" s="29" t="s">
        <v>65</v>
      </c>
      <c r="D59" s="30" t="s">
        <v>66</v>
      </c>
      <c r="E59" s="30">
        <v>7.5</v>
      </c>
      <c r="F59" s="30"/>
      <c r="G59" s="31">
        <f t="shared" si="9"/>
        <v>0</v>
      </c>
    </row>
    <row r="60" spans="2:7" x14ac:dyDescent="0.25">
      <c r="B60" s="16"/>
      <c r="C60" s="17" t="s">
        <v>67</v>
      </c>
      <c r="D60" s="21"/>
      <c r="E60" s="18"/>
      <c r="F60" s="18"/>
      <c r="G60" s="21">
        <f>SUM(G57:G59)</f>
        <v>0</v>
      </c>
    </row>
    <row r="61" spans="2:7" x14ac:dyDescent="0.25">
      <c r="B61" s="32" t="s">
        <v>4</v>
      </c>
      <c r="C61" s="32"/>
      <c r="D61" s="32"/>
      <c r="E61" s="32"/>
      <c r="F61" s="32"/>
      <c r="G61" s="26">
        <f>G27+G32+G39+G45+G55+G60</f>
        <v>0</v>
      </c>
    </row>
    <row r="62" spans="2:7" x14ac:dyDescent="0.25">
      <c r="B62" s="32" t="s">
        <v>5</v>
      </c>
      <c r="C62" s="32"/>
      <c r="D62" s="32"/>
      <c r="E62" s="32"/>
      <c r="F62" s="32"/>
      <c r="G62" s="26">
        <f>0.23*G61</f>
        <v>0</v>
      </c>
    </row>
    <row r="63" spans="2:7" x14ac:dyDescent="0.25">
      <c r="B63" s="32" t="s">
        <v>6</v>
      </c>
      <c r="C63" s="32"/>
      <c r="D63" s="32"/>
      <c r="E63" s="32"/>
      <c r="F63" s="32"/>
      <c r="G63" s="27">
        <f>SUM(G61:G62)</f>
        <v>0</v>
      </c>
    </row>
    <row r="64" spans="2:7" x14ac:dyDescent="0.25">
      <c r="C64" s="7"/>
      <c r="D64" s="8"/>
      <c r="E64" s="8"/>
    </row>
    <row r="65" spans="3:5" x14ac:dyDescent="0.25">
      <c r="C65" s="7"/>
      <c r="D65" s="8"/>
      <c r="E65" s="8"/>
    </row>
    <row r="66" spans="3:5" x14ac:dyDescent="0.25">
      <c r="C66" s="7"/>
      <c r="D66" s="8"/>
      <c r="E66" s="8"/>
    </row>
  </sheetData>
  <mergeCells count="11">
    <mergeCell ref="B61:F61"/>
    <mergeCell ref="B62:F62"/>
    <mergeCell ref="B63:F6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2018-09-17T06:04:39Z</cp:lastPrinted>
  <dcterms:created xsi:type="dcterms:W3CDTF">2018-04-08T22:27:39Z</dcterms:created>
  <dcterms:modified xsi:type="dcterms:W3CDTF">2018-10-02T11:40:01Z</dcterms:modified>
</cp:coreProperties>
</file>