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13020"/>
  </bookViews>
  <sheets>
    <sheet name="Arkusz1" sheetId="1" r:id="rId1"/>
  </sheets>
  <definedNames>
    <definedName name="_xlnm.Print_Area" localSheetId="0">Arkusz1!$A$4:$G$47</definedName>
  </definedNames>
  <calcPr calcId="114210"/>
</workbook>
</file>

<file path=xl/calcChain.xml><?xml version="1.0" encoding="utf-8"?>
<calcChain xmlns="http://schemas.openxmlformats.org/spreadsheetml/2006/main">
  <c r="G7" i="1"/>
  <c r="G11"/>
  <c r="G12"/>
  <c r="G13"/>
  <c r="G14"/>
  <c r="G15"/>
  <c r="G16"/>
  <c r="G17"/>
  <c r="G10"/>
  <c r="G19"/>
  <c r="G20"/>
  <c r="G21"/>
  <c r="G22"/>
  <c r="G23"/>
  <c r="G24"/>
  <c r="G25"/>
  <c r="G26"/>
  <c r="G18"/>
  <c r="G28"/>
  <c r="G29"/>
  <c r="G30"/>
  <c r="G27"/>
  <c r="G33"/>
  <c r="G34"/>
  <c r="G35"/>
  <c r="G36"/>
  <c r="G37"/>
  <c r="G32"/>
  <c r="G40"/>
  <c r="G39"/>
  <c r="G42"/>
  <c r="G41"/>
  <c r="G45"/>
  <c r="G46"/>
  <c r="G47"/>
  <c r="G44"/>
  <c r="G48"/>
  <c r="G49"/>
  <c r="G50"/>
</calcChain>
</file>

<file path=xl/sharedStrings.xml><?xml version="1.0" encoding="utf-8"?>
<sst xmlns="http://schemas.openxmlformats.org/spreadsheetml/2006/main" count="136" uniqueCount="99">
  <si>
    <t>Lp.</t>
  </si>
  <si>
    <t>Podstawa</t>
  </si>
  <si>
    <t>j.m.</t>
  </si>
  <si>
    <t>45316110-9</t>
  </si>
  <si>
    <t>Montaż oświetlenia drogowego</t>
  </si>
  <si>
    <t>Układanie kabla oświetleniowego i zasilającego</t>
  </si>
  <si>
    <t>m</t>
  </si>
  <si>
    <t>Montaż słupów oświetleniowych</t>
  </si>
  <si>
    <t>szt</t>
  </si>
  <si>
    <t>Odtworzenia nawierzchni</t>
  </si>
  <si>
    <t>Badania pomontażowe</t>
  </si>
  <si>
    <t>kpl.</t>
  </si>
  <si>
    <t>Ilość</t>
  </si>
  <si>
    <t>Cena jedn.</t>
  </si>
  <si>
    <t>Opis</t>
  </si>
  <si>
    <t>Wartość zł (5 x 6)</t>
  </si>
  <si>
    <t>Wymagania ogólne</t>
  </si>
  <si>
    <t>1 d.1</t>
  </si>
  <si>
    <t>STE-01</t>
  </si>
  <si>
    <t>Prace towarzyszące np. geodezyjne wytyczenie, inwentaryzacja powykonawcza, tymczasowa organizacja ruchu, urządzenie i likwidacja placu budowy.</t>
  </si>
  <si>
    <t>2.1</t>
  </si>
  <si>
    <t>2 d.2.1</t>
  </si>
  <si>
    <t>2.1 d.2.1</t>
  </si>
  <si>
    <t>2.2 d.2.1</t>
  </si>
  <si>
    <t>2.3 d.2.1</t>
  </si>
  <si>
    <t>Układanie uziomów w rowach kablowych - bednarka ocynkowana 30x4</t>
  </si>
  <si>
    <t>2.4 d.2.1</t>
  </si>
  <si>
    <t>2.5 d.2.1</t>
  </si>
  <si>
    <t>Układanie kabli o masie do 1.0 kg/m w rowach kablowych ręcznie - YAKY 4x 25</t>
  </si>
  <si>
    <t>2.6 d.2.1</t>
  </si>
  <si>
    <t>Mechaniczne zasypywanie rowów dla kabli o głębokości do 0,6 m i szer. dna do 0.4 m w gruncie kat. III-IV</t>
  </si>
  <si>
    <t>2.7 d.2.1</t>
  </si>
  <si>
    <t>Wywóz ziemi samochodami samowyładowczymi na odległość do 1 km grunt.kat. III</t>
  </si>
  <si>
    <t>m3</t>
  </si>
  <si>
    <t>3 d.2.1</t>
  </si>
  <si>
    <t>3.1 d.2.1</t>
  </si>
  <si>
    <t>3.2 d.2.1</t>
  </si>
  <si>
    <t>3.3 d.2.1</t>
  </si>
  <si>
    <t>3.4 d.2.1</t>
  </si>
  <si>
    <t>3.5 d.2.1</t>
  </si>
  <si>
    <t>Układanie kabli o masie do 1.0 kg/m w rurach, pustakach lub kanałach zamkniętych - YAKY 4x 25</t>
  </si>
  <si>
    <t>3.6 d.2.1</t>
  </si>
  <si>
    <t>3.7 d.2.1</t>
  </si>
  <si>
    <t>Ułożenie rur osłonowych HDPE 110mm pod chodnikami, trawnikami</t>
  </si>
  <si>
    <t>3.8 d.2.1</t>
  </si>
  <si>
    <t>4 d.2.1</t>
  </si>
  <si>
    <t>4.1 d.2.1</t>
  </si>
  <si>
    <t>Przewierty mechaniczne dla rury o śr.do 125 mm pod obiektami</t>
  </si>
  <si>
    <t>4.2 d.2.1</t>
  </si>
  <si>
    <t>4.3 d.2.1</t>
  </si>
  <si>
    <t>2.2</t>
  </si>
  <si>
    <t>5 d.2.2</t>
  </si>
  <si>
    <t>5.1 d.2.2</t>
  </si>
  <si>
    <t>Montaż i stawianie słupów oświetleniowych o masie do 100 kg - Słupy 7m</t>
  </si>
  <si>
    <t>szt.</t>
  </si>
  <si>
    <t>5.2 d.2.2</t>
  </si>
  <si>
    <t>Montaż wysięgników rurowych o masie do 15 kg na słupie - wysięgnik 1m/0°</t>
  </si>
  <si>
    <t>5.3 d.2.2</t>
  </si>
  <si>
    <t>Montaż przewodów do opraw oświetleniowych - wciąganie w słupy, rury osłonowe i wysięgniki przy wysokości latarń do 10 m</t>
  </si>
  <si>
    <t>kpl.przew.</t>
  </si>
  <si>
    <t>5.4 d.2.2</t>
  </si>
  <si>
    <t>Montaż opraw oświetlenia zewnętrznego na wysięgniku - Oprawa 26,5W</t>
  </si>
  <si>
    <t>6 d.2.2</t>
  </si>
  <si>
    <t>2.3</t>
  </si>
  <si>
    <t>7 d.2.3</t>
  </si>
  <si>
    <t>7.1 d.2.3</t>
  </si>
  <si>
    <t>m2</t>
  </si>
  <si>
    <t>8 d.2.3</t>
  </si>
  <si>
    <t>8.1 d.2.3</t>
  </si>
  <si>
    <t>2.4</t>
  </si>
  <si>
    <t>9 d.2.4</t>
  </si>
  <si>
    <t>9.1 d.2.4</t>
  </si>
  <si>
    <t>Badanie linii kablowej nn - kabel 4-żyłowy</t>
  </si>
  <si>
    <t>odc.</t>
  </si>
  <si>
    <t>9.2 d.2.4</t>
  </si>
  <si>
    <t>prób.</t>
  </si>
  <si>
    <t>9.3 d.2.4</t>
  </si>
  <si>
    <t>Sprawdzenie samoczynnego wyłączania zasilania</t>
  </si>
  <si>
    <t>Badania i pomiary instalacji uziemiającej</t>
  </si>
  <si>
    <t>Układanie uziomów - bednarka ocynkowana 30x4</t>
  </si>
  <si>
    <t>Suma pozycji (1d.1; 2d.2.1; 3d.2.1; 4d.2.1; 5d.2.2; 7d.2.3; 8d.2.3; 9d.2.4 )</t>
  </si>
  <si>
    <t>Podatek  VAT</t>
  </si>
  <si>
    <t>RAZEM</t>
  </si>
  <si>
    <t>Budowa oświetlenia w ul. Podmokłej w Poznaniu</t>
  </si>
  <si>
    <t>Przedmiar robót_ofeta</t>
  </si>
  <si>
    <r>
      <t>Układanie kabla do 1,0kg/m w rowach kablowych z wykonaniem wykopu, ułożeniem bednarki, wykonaniem obsypki piaskowej, zasypaniem i wywiezieniem nadmiaru ziemi - YAKY 4x25 -</t>
    </r>
    <r>
      <rPr>
        <b/>
        <sz val="11"/>
        <rFont val="Calibri"/>
        <family val="2"/>
        <charset val="238"/>
      </rPr>
      <t xml:space="preserve"> POZYCJA SCALONA od 2.1 do 2.7</t>
    </r>
  </si>
  <si>
    <t>Ręczne kopanie rowów dla kabli o głębokości do 0,8 m i szer. dna do 0,4 m w gruncie kat. III, 20%</t>
  </si>
  <si>
    <t>Kopanie koparkami podsiębiernymi rowów dla kabli o głębokości do 0,8 m i szer. dna do 0,4 m w gruncie kat. III-IV,80%</t>
  </si>
  <si>
    <t>Nasypanie warstwy piasku na dnie rowu kablowego o szerokości do 0,4 m, gr. 2x10 cm (warstwa 10 cm pod kablem, warstwa 10 cm nad kablem)</t>
  </si>
  <si>
    <r>
      <t>Układanie kabla do 1,0kg/m w rurach osłonowych z wykonaniem wykopu, ułożeniem bednarki, wykonaniem obsypki piaskowej, ułożeniem rur, zasypaniem i wywiezieniem nadmiaru ziemi - YAKY 4x25</t>
    </r>
    <r>
      <rPr>
        <b/>
        <sz val="11"/>
        <rFont val="Calibri"/>
        <family val="2"/>
        <charset val="238"/>
      </rPr>
      <t xml:space="preserve">  - POZYCJA SCALONA od 3.1 do 2.8</t>
    </r>
  </si>
  <si>
    <t>Kopanie koparkami podsiębiernymi rowów dla kabli o głębokości do 0,8 m i szer. dna do 0,4 m w gruncie kat. III-IV, 80%</t>
  </si>
  <si>
    <r>
      <t>Układanie kabla do 1,0kg/m w rurach osłonowych metodą bezwykopową (przecisk pneumatyczny), z ułożeniem bednarki - YAKY 4x25</t>
    </r>
    <r>
      <rPr>
        <b/>
        <sz val="11"/>
        <rFont val="Calibri"/>
        <family val="2"/>
        <charset val="238"/>
      </rPr>
      <t xml:space="preserve"> - (14,0 m+9,0m) POZYCJA SCALONA od 4.1 do 4.3</t>
    </r>
  </si>
  <si>
    <r>
      <t xml:space="preserve">Montaż słupów oświetleniowych o wysokości 7m z wysięgnikiem 1m/0° i oprawą LED 26,5W z posadowieniem fundamentu, montażem tabliczki bezpiecznikowej, montażem wysięgnika, wciągnięciem przewodów i montażem oprawy </t>
    </r>
    <r>
      <rPr>
        <b/>
        <sz val="11"/>
        <rFont val="Calibri"/>
        <family val="2"/>
        <charset val="238"/>
      </rPr>
      <t xml:space="preserve"> - POZYCJA SCALONA od 5.1 do 5.4</t>
    </r>
  </si>
  <si>
    <t>Mechaniczne pogrążanie uziomów pionowych prętowych w gruncie kat III - uziemienie wskazanych słupów oświetleniowych (4x9m)</t>
  </si>
  <si>
    <r>
      <t xml:space="preserve">Wyrównanie, zagrabienie, zasianie trawy na pasie o szerokości 60cm w miejscu wykopu </t>
    </r>
    <r>
      <rPr>
        <b/>
        <sz val="11"/>
        <rFont val="Calibri"/>
        <family val="2"/>
        <charset val="238"/>
      </rPr>
      <t>- POZYCJA SCALONA dla 7.1</t>
    </r>
  </si>
  <si>
    <t>Wykonanie trawników siewem na gruncie kat. I-II bez nawożenia (0,6m x 252m)</t>
  </si>
  <si>
    <r>
      <t xml:space="preserve">Wyrównanie, utwarzenie, wysypanie 10cm warstwy tłucznia na pasie o szerokości 60cm w miejscu wykopu pod wjazdami na posesję </t>
    </r>
    <r>
      <rPr>
        <b/>
        <sz val="11"/>
        <rFont val="Calibri"/>
        <family val="2"/>
        <charset val="238"/>
      </rPr>
      <t>- POZYCJA SCALONA dla 8.1</t>
    </r>
  </si>
  <si>
    <t>Nawierzchnia z tłucznia kamiennego - warstwa dolna z tłucznia - grubość po zagęszczeniu 10 cm, (0,6m x 60m)</t>
  </si>
  <si>
    <r>
      <t xml:space="preserve">Badania i próby pomontażowe  </t>
    </r>
    <r>
      <rPr>
        <b/>
        <sz val="11"/>
        <rFont val="Calibri"/>
        <family val="2"/>
        <charset val="238"/>
      </rPr>
      <t>- POZYCJA SCALONA od 9.1 do 9.3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</si>
</sst>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right"/>
    </xf>
    <xf numFmtId="4" fontId="4" fillId="3" borderId="4" xfId="0" applyNumberFormat="1" applyFont="1" applyFill="1" applyBorder="1"/>
    <xf numFmtId="4" fontId="4" fillId="3" borderId="5" xfId="0" applyNumberFormat="1" applyFont="1" applyFill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4" fontId="2" fillId="3" borderId="2" xfId="0" applyNumberFormat="1" applyFont="1" applyFill="1" applyBorder="1"/>
    <xf numFmtId="4" fontId="4" fillId="3" borderId="2" xfId="0" applyNumberFormat="1" applyFont="1" applyFill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4" fontId="2" fillId="0" borderId="2" xfId="0" applyNumberFormat="1" applyFont="1" applyFill="1" applyBorder="1"/>
    <xf numFmtId="0" fontId="4" fillId="3" borderId="4" xfId="0" applyFont="1" applyFill="1" applyBorder="1" applyAlignment="1">
      <alignment horizontal="right" vertical="center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="75" workbookViewId="0">
      <selection activeCell="G48" sqref="G48"/>
    </sheetView>
  </sheetViews>
  <sheetFormatPr defaultRowHeight="15"/>
  <cols>
    <col min="2" max="2" width="13" customWidth="1"/>
    <col min="3" max="3" width="124.85546875" customWidth="1"/>
    <col min="4" max="4" width="10.28515625" customWidth="1"/>
    <col min="5" max="5" width="13.42578125" customWidth="1"/>
    <col min="6" max="6" width="14.28515625" style="2" customWidth="1"/>
    <col min="7" max="7" width="16.7109375" style="2" customWidth="1"/>
  </cols>
  <sheetData>
    <row r="2" spans="1:7">
      <c r="A2" s="42" t="s">
        <v>83</v>
      </c>
      <c r="B2" s="43"/>
      <c r="C2" s="43"/>
      <c r="D2" s="43"/>
      <c r="E2" s="43"/>
      <c r="F2" s="43"/>
      <c r="G2" s="43"/>
    </row>
    <row r="3" spans="1:7">
      <c r="A3" s="44" t="s">
        <v>84</v>
      </c>
      <c r="B3" s="44"/>
      <c r="C3" s="44"/>
      <c r="D3" s="44"/>
      <c r="E3" s="44"/>
      <c r="F3" s="44"/>
      <c r="G3" s="44"/>
    </row>
    <row r="4" spans="1:7">
      <c r="A4" s="3" t="s">
        <v>0</v>
      </c>
      <c r="B4" s="3" t="s">
        <v>1</v>
      </c>
      <c r="C4" s="3" t="s">
        <v>14</v>
      </c>
      <c r="D4" s="3" t="s">
        <v>2</v>
      </c>
      <c r="E4" s="3" t="s">
        <v>12</v>
      </c>
      <c r="F4" s="4" t="s">
        <v>13</v>
      </c>
      <c r="G4" s="4" t="s">
        <v>15</v>
      </c>
    </row>
    <row r="5" spans="1:7">
      <c r="A5" s="5">
        <v>1</v>
      </c>
      <c r="B5" s="5">
        <v>2</v>
      </c>
      <c r="C5" s="5">
        <v>3</v>
      </c>
      <c r="D5" s="5">
        <v>4</v>
      </c>
      <c r="E5" s="5">
        <v>5</v>
      </c>
      <c r="F5" s="6">
        <v>6</v>
      </c>
      <c r="G5" s="6">
        <v>7</v>
      </c>
    </row>
    <row r="6" spans="1:7">
      <c r="A6" s="7">
        <v>1</v>
      </c>
      <c r="B6" s="8" t="s">
        <v>18</v>
      </c>
      <c r="C6" s="9" t="s">
        <v>16</v>
      </c>
      <c r="D6" s="10"/>
      <c r="E6" s="10"/>
      <c r="F6" s="11"/>
      <c r="G6" s="12"/>
    </row>
    <row r="7" spans="1:7" ht="30">
      <c r="A7" s="13" t="s">
        <v>17</v>
      </c>
      <c r="B7" s="14"/>
      <c r="C7" s="15" t="s">
        <v>19</v>
      </c>
      <c r="D7" s="14" t="s">
        <v>11</v>
      </c>
      <c r="E7" s="13">
        <v>1</v>
      </c>
      <c r="F7" s="16">
        <v>0</v>
      </c>
      <c r="G7" s="17">
        <f>ROUND(E7*F7,2)</f>
        <v>0</v>
      </c>
    </row>
    <row r="8" spans="1:7">
      <c r="A8" s="7">
        <v>2</v>
      </c>
      <c r="B8" s="8" t="s">
        <v>18</v>
      </c>
      <c r="C8" s="9" t="s">
        <v>4</v>
      </c>
      <c r="D8" s="18"/>
      <c r="E8" s="18"/>
      <c r="F8" s="19"/>
      <c r="G8" s="20"/>
    </row>
    <row r="9" spans="1:7" s="1" customFormat="1">
      <c r="A9" s="21" t="s">
        <v>20</v>
      </c>
      <c r="B9" s="22" t="s">
        <v>3</v>
      </c>
      <c r="C9" s="23" t="s">
        <v>5</v>
      </c>
      <c r="D9" s="24"/>
      <c r="E9" s="25"/>
      <c r="F9" s="26"/>
      <c r="G9" s="27"/>
    </row>
    <row r="10" spans="1:7" ht="30">
      <c r="A10" s="28" t="s">
        <v>21</v>
      </c>
      <c r="B10" s="28"/>
      <c r="C10" s="29" t="s">
        <v>85</v>
      </c>
      <c r="D10" s="28" t="s">
        <v>6</v>
      </c>
      <c r="E10" s="7">
        <v>222</v>
      </c>
      <c r="F10" s="30"/>
      <c r="G10" s="31">
        <f>ROUND(SUM(G11:G17),2)</f>
        <v>0</v>
      </c>
    </row>
    <row r="11" spans="1:7">
      <c r="A11" s="32" t="s">
        <v>22</v>
      </c>
      <c r="B11" s="32"/>
      <c r="C11" s="33" t="s">
        <v>86</v>
      </c>
      <c r="D11" s="32" t="s">
        <v>6</v>
      </c>
      <c r="E11" s="13">
        <v>44.4</v>
      </c>
      <c r="F11" s="34">
        <v>0</v>
      </c>
      <c r="G11" s="34">
        <f t="shared" ref="G11:G17" si="0">ROUND(E11*F11,2)</f>
        <v>0</v>
      </c>
    </row>
    <row r="12" spans="1:7">
      <c r="A12" s="32" t="s">
        <v>23</v>
      </c>
      <c r="B12" s="32"/>
      <c r="C12" s="33" t="s">
        <v>87</v>
      </c>
      <c r="D12" s="32" t="s">
        <v>6</v>
      </c>
      <c r="E12" s="13">
        <v>177.6</v>
      </c>
      <c r="F12" s="34">
        <v>0</v>
      </c>
      <c r="G12" s="34">
        <f t="shared" si="0"/>
        <v>0</v>
      </c>
    </row>
    <row r="13" spans="1:7">
      <c r="A13" s="32" t="s">
        <v>24</v>
      </c>
      <c r="B13" s="32"/>
      <c r="C13" s="33" t="s">
        <v>25</v>
      </c>
      <c r="D13" s="32" t="s">
        <v>6</v>
      </c>
      <c r="E13" s="13">
        <v>222</v>
      </c>
      <c r="F13" s="34">
        <v>0</v>
      </c>
      <c r="G13" s="34">
        <f t="shared" si="0"/>
        <v>0</v>
      </c>
    </row>
    <row r="14" spans="1:7" ht="30">
      <c r="A14" s="32" t="s">
        <v>26</v>
      </c>
      <c r="B14" s="32"/>
      <c r="C14" s="33" t="s">
        <v>88</v>
      </c>
      <c r="D14" s="32" t="s">
        <v>6</v>
      </c>
      <c r="E14" s="13">
        <v>222</v>
      </c>
      <c r="F14" s="34">
        <v>0</v>
      </c>
      <c r="G14" s="34">
        <f t="shared" si="0"/>
        <v>0</v>
      </c>
    </row>
    <row r="15" spans="1:7">
      <c r="A15" s="32" t="s">
        <v>27</v>
      </c>
      <c r="B15" s="32"/>
      <c r="C15" s="33" t="s">
        <v>28</v>
      </c>
      <c r="D15" s="32" t="s">
        <v>6</v>
      </c>
      <c r="E15" s="13">
        <v>222</v>
      </c>
      <c r="F15" s="34">
        <v>0</v>
      </c>
      <c r="G15" s="34">
        <f t="shared" si="0"/>
        <v>0</v>
      </c>
    </row>
    <row r="16" spans="1:7">
      <c r="A16" s="32" t="s">
        <v>29</v>
      </c>
      <c r="B16" s="32"/>
      <c r="C16" s="33" t="s">
        <v>30</v>
      </c>
      <c r="D16" s="32" t="s">
        <v>6</v>
      </c>
      <c r="E16" s="13">
        <v>222</v>
      </c>
      <c r="F16" s="34">
        <v>0</v>
      </c>
      <c r="G16" s="34">
        <f t="shared" si="0"/>
        <v>0</v>
      </c>
    </row>
    <row r="17" spans="1:7">
      <c r="A17" s="32" t="s">
        <v>31</v>
      </c>
      <c r="B17" s="32"/>
      <c r="C17" s="33" t="s">
        <v>32</v>
      </c>
      <c r="D17" s="32" t="s">
        <v>33</v>
      </c>
      <c r="E17" s="13">
        <v>17.760000000000002</v>
      </c>
      <c r="F17" s="34">
        <v>0</v>
      </c>
      <c r="G17" s="34">
        <f t="shared" si="0"/>
        <v>0</v>
      </c>
    </row>
    <row r="18" spans="1:7" ht="30">
      <c r="A18" s="28" t="s">
        <v>34</v>
      </c>
      <c r="B18" s="28"/>
      <c r="C18" s="29" t="s">
        <v>89</v>
      </c>
      <c r="D18" s="28" t="s">
        <v>6</v>
      </c>
      <c r="E18" s="7">
        <v>90</v>
      </c>
      <c r="F18" s="30"/>
      <c r="G18" s="31">
        <f>ROUND(SUM(G19:G26),2)</f>
        <v>0</v>
      </c>
    </row>
    <row r="19" spans="1:7">
      <c r="A19" s="32" t="s">
        <v>35</v>
      </c>
      <c r="B19" s="32"/>
      <c r="C19" s="33" t="s">
        <v>86</v>
      </c>
      <c r="D19" s="32" t="s">
        <v>6</v>
      </c>
      <c r="E19" s="13">
        <v>18</v>
      </c>
      <c r="F19" s="34">
        <v>0</v>
      </c>
      <c r="G19" s="34">
        <f t="shared" ref="G19:G26" si="1">ROUND(E19*F19,2)</f>
        <v>0</v>
      </c>
    </row>
    <row r="20" spans="1:7">
      <c r="A20" s="32" t="s">
        <v>36</v>
      </c>
      <c r="B20" s="32"/>
      <c r="C20" s="33" t="s">
        <v>90</v>
      </c>
      <c r="D20" s="32" t="s">
        <v>6</v>
      </c>
      <c r="E20" s="13">
        <v>72</v>
      </c>
      <c r="F20" s="34">
        <v>0</v>
      </c>
      <c r="G20" s="34">
        <f t="shared" si="1"/>
        <v>0</v>
      </c>
    </row>
    <row r="21" spans="1:7">
      <c r="A21" s="32" t="s">
        <v>37</v>
      </c>
      <c r="B21" s="32"/>
      <c r="C21" s="33" t="s">
        <v>25</v>
      </c>
      <c r="D21" s="32" t="s">
        <v>6</v>
      </c>
      <c r="E21" s="13">
        <v>90</v>
      </c>
      <c r="F21" s="34">
        <v>0</v>
      </c>
      <c r="G21" s="34">
        <f t="shared" si="1"/>
        <v>0</v>
      </c>
    </row>
    <row r="22" spans="1:7" ht="30">
      <c r="A22" s="32" t="s">
        <v>38</v>
      </c>
      <c r="B22" s="32"/>
      <c r="C22" s="33" t="s">
        <v>88</v>
      </c>
      <c r="D22" s="32" t="s">
        <v>6</v>
      </c>
      <c r="E22" s="13">
        <v>90</v>
      </c>
      <c r="F22" s="34">
        <v>0</v>
      </c>
      <c r="G22" s="34">
        <f t="shared" si="1"/>
        <v>0</v>
      </c>
    </row>
    <row r="23" spans="1:7">
      <c r="A23" s="32" t="s">
        <v>39</v>
      </c>
      <c r="B23" s="32"/>
      <c r="C23" s="33" t="s">
        <v>40</v>
      </c>
      <c r="D23" s="32" t="s">
        <v>6</v>
      </c>
      <c r="E23" s="13">
        <v>90</v>
      </c>
      <c r="F23" s="34">
        <v>0</v>
      </c>
      <c r="G23" s="34">
        <f t="shared" si="1"/>
        <v>0</v>
      </c>
    </row>
    <row r="24" spans="1:7">
      <c r="A24" s="32" t="s">
        <v>41</v>
      </c>
      <c r="B24" s="32"/>
      <c r="C24" s="33" t="s">
        <v>30</v>
      </c>
      <c r="D24" s="32" t="s">
        <v>6</v>
      </c>
      <c r="E24" s="13">
        <v>90</v>
      </c>
      <c r="F24" s="34">
        <v>0</v>
      </c>
      <c r="G24" s="34">
        <f t="shared" si="1"/>
        <v>0</v>
      </c>
    </row>
    <row r="25" spans="1:7">
      <c r="A25" s="32" t="s">
        <v>42</v>
      </c>
      <c r="B25" s="32"/>
      <c r="C25" s="33" t="s">
        <v>43</v>
      </c>
      <c r="D25" s="32" t="s">
        <v>6</v>
      </c>
      <c r="E25" s="13">
        <v>90</v>
      </c>
      <c r="F25" s="34">
        <v>0</v>
      </c>
      <c r="G25" s="34">
        <f t="shared" si="1"/>
        <v>0</v>
      </c>
    </row>
    <row r="26" spans="1:7">
      <c r="A26" s="32" t="s">
        <v>44</v>
      </c>
      <c r="B26" s="32"/>
      <c r="C26" s="33" t="s">
        <v>32</v>
      </c>
      <c r="D26" s="32" t="s">
        <v>33</v>
      </c>
      <c r="E26" s="13">
        <v>7.2</v>
      </c>
      <c r="F26" s="34">
        <v>0</v>
      </c>
      <c r="G26" s="34">
        <f t="shared" si="1"/>
        <v>0</v>
      </c>
    </row>
    <row r="27" spans="1:7" ht="30">
      <c r="A27" s="28" t="s">
        <v>45</v>
      </c>
      <c r="B27" s="28"/>
      <c r="C27" s="29" t="s">
        <v>91</v>
      </c>
      <c r="D27" s="28" t="s">
        <v>6</v>
      </c>
      <c r="E27" s="7">
        <v>23</v>
      </c>
      <c r="F27" s="30"/>
      <c r="G27" s="31">
        <f>ROUND(SUM(G28:G30),2)</f>
        <v>0</v>
      </c>
    </row>
    <row r="28" spans="1:7">
      <c r="A28" s="32" t="s">
        <v>46</v>
      </c>
      <c r="B28" s="32"/>
      <c r="C28" s="33" t="s">
        <v>47</v>
      </c>
      <c r="D28" s="32" t="s">
        <v>6</v>
      </c>
      <c r="E28" s="13">
        <v>23</v>
      </c>
      <c r="F28" s="34">
        <v>0</v>
      </c>
      <c r="G28" s="34">
        <f>ROUND(E28*F28,2)</f>
        <v>0</v>
      </c>
    </row>
    <row r="29" spans="1:7">
      <c r="A29" s="32" t="s">
        <v>48</v>
      </c>
      <c r="B29" s="32"/>
      <c r="C29" s="33" t="s">
        <v>40</v>
      </c>
      <c r="D29" s="32" t="s">
        <v>6</v>
      </c>
      <c r="E29" s="13">
        <v>23</v>
      </c>
      <c r="F29" s="34">
        <v>0</v>
      </c>
      <c r="G29" s="34">
        <f>ROUND(E29*F29,2)</f>
        <v>0</v>
      </c>
    </row>
    <row r="30" spans="1:7">
      <c r="A30" s="32" t="s">
        <v>49</v>
      </c>
      <c r="B30" s="32"/>
      <c r="C30" s="33" t="s">
        <v>79</v>
      </c>
      <c r="D30" s="32" t="s">
        <v>6</v>
      </c>
      <c r="E30" s="13">
        <v>23</v>
      </c>
      <c r="F30" s="34">
        <v>0</v>
      </c>
      <c r="G30" s="34">
        <f>ROUND(E30*F30,2)</f>
        <v>0</v>
      </c>
    </row>
    <row r="31" spans="1:7" s="1" customFormat="1">
      <c r="A31" s="21" t="s">
        <v>50</v>
      </c>
      <c r="B31" s="22" t="s">
        <v>3</v>
      </c>
      <c r="C31" s="23" t="s">
        <v>7</v>
      </c>
      <c r="D31" s="24"/>
      <c r="E31" s="35"/>
      <c r="F31" s="26"/>
      <c r="G31" s="27"/>
    </row>
    <row r="32" spans="1:7" ht="30">
      <c r="A32" s="28" t="s">
        <v>51</v>
      </c>
      <c r="B32" s="28"/>
      <c r="C32" s="29" t="s">
        <v>92</v>
      </c>
      <c r="D32" s="28" t="s">
        <v>8</v>
      </c>
      <c r="E32" s="7">
        <v>9</v>
      </c>
      <c r="F32" s="30"/>
      <c r="G32" s="31">
        <f>ROUND(SUM(G33:G37),2)</f>
        <v>0</v>
      </c>
    </row>
    <row r="33" spans="1:7">
      <c r="A33" s="32" t="s">
        <v>52</v>
      </c>
      <c r="B33" s="32"/>
      <c r="C33" s="33" t="s">
        <v>53</v>
      </c>
      <c r="D33" s="32" t="s">
        <v>54</v>
      </c>
      <c r="E33" s="13">
        <v>9</v>
      </c>
      <c r="F33" s="34">
        <v>0</v>
      </c>
      <c r="G33" s="34">
        <f>ROUND(E33*F33,2)</f>
        <v>0</v>
      </c>
    </row>
    <row r="34" spans="1:7">
      <c r="A34" s="32" t="s">
        <v>55</v>
      </c>
      <c r="B34" s="32"/>
      <c r="C34" s="33" t="s">
        <v>56</v>
      </c>
      <c r="D34" s="32" t="s">
        <v>54</v>
      </c>
      <c r="E34" s="13">
        <v>9</v>
      </c>
      <c r="F34" s="34">
        <v>0</v>
      </c>
      <c r="G34" s="34">
        <f>ROUND(E34*F34,2)</f>
        <v>0</v>
      </c>
    </row>
    <row r="35" spans="1:7">
      <c r="A35" s="32" t="s">
        <v>57</v>
      </c>
      <c r="B35" s="32"/>
      <c r="C35" s="33" t="s">
        <v>58</v>
      </c>
      <c r="D35" s="32" t="s">
        <v>59</v>
      </c>
      <c r="E35" s="13">
        <v>9</v>
      </c>
      <c r="F35" s="34">
        <v>0</v>
      </c>
      <c r="G35" s="34">
        <f>ROUND(E35*F35,2)</f>
        <v>0</v>
      </c>
    </row>
    <row r="36" spans="1:7">
      <c r="A36" s="32" t="s">
        <v>60</v>
      </c>
      <c r="B36" s="32"/>
      <c r="C36" s="33" t="s">
        <v>61</v>
      </c>
      <c r="D36" s="32" t="s">
        <v>54</v>
      </c>
      <c r="E36" s="13">
        <v>9</v>
      </c>
      <c r="F36" s="34">
        <v>0</v>
      </c>
      <c r="G36" s="34">
        <f>ROUND(E36*F36,2)</f>
        <v>0</v>
      </c>
    </row>
    <row r="37" spans="1:7">
      <c r="A37" s="32" t="s">
        <v>62</v>
      </c>
      <c r="B37" s="32"/>
      <c r="C37" s="33" t="s">
        <v>93</v>
      </c>
      <c r="D37" s="32" t="s">
        <v>6</v>
      </c>
      <c r="E37" s="13">
        <v>36</v>
      </c>
      <c r="F37" s="34">
        <v>0</v>
      </c>
      <c r="G37" s="34">
        <f>ROUND(E37*F37,2)</f>
        <v>0</v>
      </c>
    </row>
    <row r="38" spans="1:7" s="1" customFormat="1">
      <c r="A38" s="21" t="s">
        <v>63</v>
      </c>
      <c r="B38" s="22" t="s">
        <v>3</v>
      </c>
      <c r="C38" s="23" t="s">
        <v>9</v>
      </c>
      <c r="D38" s="24"/>
      <c r="E38" s="35"/>
      <c r="F38" s="26"/>
      <c r="G38" s="27"/>
    </row>
    <row r="39" spans="1:7">
      <c r="A39" s="28" t="s">
        <v>64</v>
      </c>
      <c r="B39" s="28"/>
      <c r="C39" s="29" t="s">
        <v>94</v>
      </c>
      <c r="D39" s="28" t="s">
        <v>6</v>
      </c>
      <c r="E39" s="7">
        <v>252</v>
      </c>
      <c r="F39" s="30"/>
      <c r="G39" s="31">
        <f>G40</f>
        <v>0</v>
      </c>
    </row>
    <row r="40" spans="1:7">
      <c r="A40" s="32" t="s">
        <v>65</v>
      </c>
      <c r="B40" s="32"/>
      <c r="C40" s="33" t="s">
        <v>95</v>
      </c>
      <c r="D40" s="32" t="s">
        <v>66</v>
      </c>
      <c r="E40" s="13">
        <v>151.19999999999999</v>
      </c>
      <c r="F40" s="34">
        <v>0</v>
      </c>
      <c r="G40" s="34">
        <f>ROUND(E40*F40,2)</f>
        <v>0</v>
      </c>
    </row>
    <row r="41" spans="1:7" ht="30">
      <c r="A41" s="28" t="s">
        <v>67</v>
      </c>
      <c r="B41" s="28"/>
      <c r="C41" s="29" t="s">
        <v>96</v>
      </c>
      <c r="D41" s="28" t="s">
        <v>6</v>
      </c>
      <c r="E41" s="7">
        <v>60</v>
      </c>
      <c r="F41" s="30"/>
      <c r="G41" s="31">
        <f>G42</f>
        <v>0</v>
      </c>
    </row>
    <row r="42" spans="1:7">
      <c r="A42" s="32" t="s">
        <v>68</v>
      </c>
      <c r="B42" s="32"/>
      <c r="C42" s="33" t="s">
        <v>97</v>
      </c>
      <c r="D42" s="32" t="s">
        <v>66</v>
      </c>
      <c r="E42" s="13">
        <v>36</v>
      </c>
      <c r="F42" s="34">
        <v>0</v>
      </c>
      <c r="G42" s="34">
        <f>ROUND(E42*F42,2)</f>
        <v>0</v>
      </c>
    </row>
    <row r="43" spans="1:7" s="1" customFormat="1">
      <c r="A43" s="21" t="s">
        <v>69</v>
      </c>
      <c r="B43" s="22" t="s">
        <v>3</v>
      </c>
      <c r="C43" s="23" t="s">
        <v>10</v>
      </c>
      <c r="D43" s="24"/>
      <c r="E43" s="35"/>
      <c r="F43" s="26"/>
      <c r="G43" s="27"/>
    </row>
    <row r="44" spans="1:7">
      <c r="A44" s="28" t="s">
        <v>70</v>
      </c>
      <c r="B44" s="28"/>
      <c r="C44" s="29" t="s">
        <v>98</v>
      </c>
      <c r="D44" s="28" t="s">
        <v>11</v>
      </c>
      <c r="E44" s="7">
        <v>1</v>
      </c>
      <c r="F44" s="30"/>
      <c r="G44" s="31">
        <f>ROUND(SUM(G45:G47),2)</f>
        <v>0</v>
      </c>
    </row>
    <row r="45" spans="1:7">
      <c r="A45" s="32" t="s">
        <v>71</v>
      </c>
      <c r="B45" s="32"/>
      <c r="C45" s="33" t="s">
        <v>72</v>
      </c>
      <c r="D45" s="32" t="s">
        <v>73</v>
      </c>
      <c r="E45" s="13">
        <v>9</v>
      </c>
      <c r="F45" s="34">
        <v>0</v>
      </c>
      <c r="G45" s="34">
        <f>ROUND(E45*F45,2)</f>
        <v>0</v>
      </c>
    </row>
    <row r="46" spans="1:7">
      <c r="A46" s="32" t="s">
        <v>74</v>
      </c>
      <c r="B46" s="32"/>
      <c r="C46" s="33" t="s">
        <v>77</v>
      </c>
      <c r="D46" s="32" t="s">
        <v>75</v>
      </c>
      <c r="E46" s="13">
        <v>9</v>
      </c>
      <c r="F46" s="34">
        <v>0</v>
      </c>
      <c r="G46" s="34">
        <f>ROUND(E46*F46,2)</f>
        <v>0</v>
      </c>
    </row>
    <row r="47" spans="1:7">
      <c r="A47" s="32" t="s">
        <v>76</v>
      </c>
      <c r="B47" s="32"/>
      <c r="C47" s="33" t="s">
        <v>78</v>
      </c>
      <c r="D47" s="32" t="s">
        <v>54</v>
      </c>
      <c r="E47" s="13">
        <v>9</v>
      </c>
      <c r="F47" s="34">
        <v>0</v>
      </c>
      <c r="G47" s="34">
        <f>ROUND(E47*F47,2)</f>
        <v>0</v>
      </c>
    </row>
    <row r="48" spans="1:7" s="1" customFormat="1">
      <c r="A48" s="39" t="s">
        <v>80</v>
      </c>
      <c r="B48" s="40"/>
      <c r="C48" s="40"/>
      <c r="D48" s="40"/>
      <c r="E48" s="40"/>
      <c r="F48" s="41"/>
      <c r="G48" s="36">
        <f>ROUND(SUM(G7,G10,G18,G27,G32,G39,G41,G44),2)</f>
        <v>0</v>
      </c>
    </row>
    <row r="49" spans="1:7">
      <c r="A49" s="39" t="s">
        <v>81</v>
      </c>
      <c r="B49" s="40"/>
      <c r="C49" s="40"/>
      <c r="D49" s="40"/>
      <c r="E49" s="40"/>
      <c r="F49" s="41"/>
      <c r="G49" s="36">
        <f>ROUND(G48*0.23,2)</f>
        <v>0</v>
      </c>
    </row>
    <row r="50" spans="1:7">
      <c r="A50" s="39" t="s">
        <v>82</v>
      </c>
      <c r="B50" s="40"/>
      <c r="C50" s="40"/>
      <c r="D50" s="40"/>
      <c r="E50" s="40"/>
      <c r="F50" s="41"/>
      <c r="G50" s="36">
        <f>ROUND(SUM(G48,G49),2)</f>
        <v>0</v>
      </c>
    </row>
    <row r="51" spans="1:7">
      <c r="A51" s="37"/>
      <c r="B51" s="37"/>
      <c r="C51" s="37"/>
      <c r="D51" s="37"/>
      <c r="E51" s="37"/>
      <c r="F51" s="38"/>
      <c r="G51" s="38"/>
    </row>
    <row r="52" spans="1:7">
      <c r="A52" s="37"/>
      <c r="B52" s="37"/>
      <c r="C52" s="37"/>
      <c r="D52" s="37"/>
      <c r="E52" s="37"/>
      <c r="F52" s="38"/>
      <c r="G52" s="38"/>
    </row>
    <row r="53" spans="1:7">
      <c r="A53" s="37"/>
      <c r="B53" s="37"/>
      <c r="C53" s="37"/>
      <c r="D53" s="37"/>
      <c r="E53" s="37"/>
      <c r="F53" s="38"/>
      <c r="G53" s="38"/>
    </row>
    <row r="54" spans="1:7">
      <c r="A54" s="37"/>
      <c r="B54" s="37"/>
      <c r="C54" s="37"/>
      <c r="D54" s="37"/>
      <c r="E54" s="37"/>
      <c r="F54" s="38"/>
      <c r="G54" s="38"/>
    </row>
    <row r="55" spans="1:7">
      <c r="A55" s="37"/>
      <c r="B55" s="37"/>
      <c r="C55" s="37"/>
      <c r="D55" s="37"/>
      <c r="E55" s="37"/>
      <c r="F55" s="38"/>
      <c r="G55" s="38"/>
    </row>
    <row r="56" spans="1:7">
      <c r="A56" s="37"/>
      <c r="B56" s="37"/>
      <c r="C56" s="37"/>
      <c r="D56" s="37"/>
      <c r="E56" s="37"/>
      <c r="F56" s="38"/>
      <c r="G56" s="38"/>
    </row>
    <row r="57" spans="1:7">
      <c r="A57" s="37"/>
      <c r="B57" s="37"/>
      <c r="C57" s="37"/>
      <c r="D57" s="37"/>
      <c r="E57" s="37"/>
      <c r="F57" s="38"/>
      <c r="G57" s="38"/>
    </row>
  </sheetData>
  <mergeCells count="5">
    <mergeCell ref="A48:F48"/>
    <mergeCell ref="A49:F49"/>
    <mergeCell ref="A50:F50"/>
    <mergeCell ref="A2:G2"/>
    <mergeCell ref="A3:G3"/>
  </mergeCells>
  <phoneticPr fontId="0" type="noConversion"/>
  <pageMargins left="0.31496062992125984" right="0.31496062992125984" top="0.35433070866141736" bottom="0.35433070866141736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Arkusz1</vt:lpstr>
      <vt:lpstr>Arkusz1!Print_Area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AREK</dc:creator>
  <cp:lastModifiedBy>swieloch</cp:lastModifiedBy>
  <cp:lastPrinted>2018-08-27T10:58:06Z</cp:lastPrinted>
  <dcterms:created xsi:type="dcterms:W3CDTF">2018-08-27T06:37:57Z</dcterms:created>
  <dcterms:modified xsi:type="dcterms:W3CDTF">2018-08-30T12:31:46Z</dcterms:modified>
</cp:coreProperties>
</file>