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2240" activeTab="2"/>
  </bookViews>
  <sheets>
    <sheet name="Karta" sheetId="1" r:id="rId1"/>
    <sheet name="Cha" sheetId="2" r:id="rId2"/>
    <sheet name="Uproszcz" sheetId="3" r:id="rId3"/>
    <sheet name="Działy" sheetId="4" r:id="rId4"/>
  </sheets>
  <definedNames/>
  <calcPr fullCalcOnLoad="1"/>
</workbook>
</file>

<file path=xl/sharedStrings.xml><?xml version="1.0" encoding="utf-8"?>
<sst xmlns="http://schemas.openxmlformats.org/spreadsheetml/2006/main" count="307" uniqueCount="266">
  <si>
    <t>Data opracowania: 2018-06-20</t>
  </si>
  <si>
    <t xml:space="preserve">Budowa zespołu urządzeń osadnik-separator oczyszvczających ścieki deszczowe - wylot A33 do </t>
  </si>
  <si>
    <t>cieku Bogdanka</t>
  </si>
  <si>
    <t>Adres zadania :</t>
  </si>
  <si>
    <t>ul. Małopolska w Poznaniu - kanalizacja deszczowa  z wylotem A33 do cieku Bogdanka CPV 45231300-8</t>
  </si>
  <si>
    <t>Inwestor :</t>
  </si>
  <si>
    <t>Miasto Poznań  Zarząd Dróg Miejskich w Poznaniu</t>
  </si>
  <si>
    <t>61-623 Poznań,  ul. Wilczak 17</t>
  </si>
  <si>
    <t>Założone narzuty</t>
  </si>
  <si>
    <t>Rodzaje robót według Wspólnego Słownika Zamówień</t>
  </si>
  <si>
    <t>CPV symbol</t>
  </si>
  <si>
    <t>CPV opis</t>
  </si>
  <si>
    <t>45100000-8</t>
  </si>
  <si>
    <t>Przygotowanie terenu pod budowę</t>
  </si>
  <si>
    <t>45110000-1</t>
  </si>
  <si>
    <t>Roboty w zakresie burzenia i rozbiórki obiektów budowlanych;</t>
  </si>
  <si>
    <t xml:space="preserve"> roboty ziemne</t>
  </si>
  <si>
    <t>45111000-8</t>
  </si>
  <si>
    <t>Roboty w zakresie burzenia, roboty ziemne</t>
  </si>
  <si>
    <t>45200000-9</t>
  </si>
  <si>
    <t xml:space="preserve">Roboty budowlane w zakresie wznoszenia kompletnych obiektów </t>
  </si>
  <si>
    <t>budowlanych lub ich części oraz roboty w zakresie inżynierii</t>
  </si>
  <si>
    <t xml:space="preserve"> lądowej i wodnej</t>
  </si>
  <si>
    <t>45400000-1</t>
  </si>
  <si>
    <t>Roboty wykończeniowe w zakresie obiektów budowlanych</t>
  </si>
  <si>
    <t>Charakterystyka obiektu</t>
  </si>
  <si>
    <t>Ogólna charakterystyka obiektu i zakres robót</t>
  </si>
  <si>
    <t xml:space="preserve">Przedmiotem opracowania jest część projektu budowlanego dla zadania polegającego na wykonaniu urządzeń </t>
  </si>
  <si>
    <t xml:space="preserve">podczyszczających osadnik-separator oraz remoncie wylotu A33 do cieku Bogdanka realizowanych w ramach inwestycji </t>
  </si>
  <si>
    <t xml:space="preserve">pn.Budowa zespołu urządzeń osadnik-separator oczyszczających ścieki deszczowe na kanalizacji deszczowej z terenu </t>
  </si>
  <si>
    <t>zlewni przy ul. Śląskiej z wylotem A33 do cieku Bogdanka.</t>
  </si>
  <si>
    <t>I. Na przedmiar składają się następujące elementy robót</t>
  </si>
  <si>
    <t xml:space="preserve">   1. Roboty przygotowawcze</t>
  </si>
  <si>
    <t xml:space="preserve">   2. Roboty ziemne</t>
  </si>
  <si>
    <t xml:space="preserve">   3. Roboty rozbiórkowe</t>
  </si>
  <si>
    <t xml:space="preserve">   4. Roboty montażowe</t>
  </si>
  <si>
    <t xml:space="preserve">   5. Roboty wykończeniowe.</t>
  </si>
  <si>
    <t>II. Charakterystyka robót - zakres przedmiaru</t>
  </si>
  <si>
    <t xml:space="preserve">W ramach inwestycji planuje się roboty przygotowawcze polegające na oznakowaniu i zabezpieczeniu miejsca wykonania </t>
  </si>
  <si>
    <t>robót, usunięciu krzewów oraz roboty pomiarowe.</t>
  </si>
  <si>
    <t>Roboty ziemne polegać będą na usunięciu warstwy humusu oraz wykonaniu wykopu szerokoprzestrzennego pod projektowane</t>
  </si>
  <si>
    <t xml:space="preserve"> urządzenia podczyszczające osadnik-separator. W celu posadowienia obiektów wykonane zostaną kolumny iniekcyjne </t>
  </si>
  <si>
    <t xml:space="preserve">metodą grountingu, na których wykonana będzie poduszka żwirowa. Ściany wykopu zostaną zabezpieczone grodzicami </t>
  </si>
  <si>
    <t xml:space="preserve">stalowymi. Drugim elementem robót ziemnych będzie ręczne wykonanie wykopu wąskoprzestrzennego przy wylocie </t>
  </si>
  <si>
    <t>kolektora do cieku Bogdanka celem wymiany ujściowego odcinka uszkodzonego rurociągu.</t>
  </si>
  <si>
    <t xml:space="preserve">W ramach robót rozbiórkowych planuje się rozebranie fragmentów istniejącego kolektora oraz krawężników i </t>
  </si>
  <si>
    <t>nawierzchni  ścieżki rowerowej w rejonie wykopu.</t>
  </si>
  <si>
    <t>Roboty montażowe będą polegać na osadzeniu urządzeń podczyszczających i podłączeniu ich do istniejącego kolektora,</t>
  </si>
  <si>
    <t>a także na remoncie 5,0 mb wylotu A33 do cieku Bogdanka.</t>
  </si>
  <si>
    <t>Po zakończeniu prac wykonawca odtworzy ścieżkę rowerową oraz przywróci teren do stanu sprzed inwestycji.</t>
  </si>
  <si>
    <t>III. Podstawa opracowania</t>
  </si>
  <si>
    <t xml:space="preserve">OpracowanieProjekt wykonawczy na budowę zespołu urządzeń osadnik-separator oczyszczających scieki deszczowe na </t>
  </si>
  <si>
    <t>kanalizacji deszczowej z terenu zlewni przy ul. Śląskiej z remontem wylotu A33 do cieku Bogdanka.</t>
  </si>
  <si>
    <t>IV. Uwagi do przedmiaru</t>
  </si>
  <si>
    <t xml:space="preserve">      1. Ilości podane w Przedmiarze robót są szacunkowe, opracowane w oparciu o projekt budowlany/wykonawczy i </t>
  </si>
  <si>
    <t>podaje</t>
  </si>
  <si>
    <t xml:space="preserve">          się je w celu zapewnienia współnej podstawy do składania ofert.</t>
  </si>
  <si>
    <t xml:space="preserve">      2. Ilości obmiarowe jak również zestawienia materiałów są ilościami przybliżonymi i uśrednionymi i mogą </t>
  </si>
  <si>
    <t>różnić się od</t>
  </si>
  <si>
    <t xml:space="preserve">          ilości rzeczywistych.</t>
  </si>
  <si>
    <t xml:space="preserve">       3. Opisy pozycji w przedmiarze robót przedstawione są tylko do celów identyfikacyjnych.</t>
  </si>
  <si>
    <t xml:space="preserve">       4. Wyceniając poszczególne pozycje przedmiaru, należy odnosić się do wyszczególnienia robót, Specyfikacji</t>
  </si>
  <si>
    <t xml:space="preserve">           Technicznych i dokumentacji projektowej w celu uzyskania pełnych wskazówek, informacji, instrukcji.</t>
  </si>
  <si>
    <t>Opis</t>
  </si>
  <si>
    <t>J.m.</t>
  </si>
  <si>
    <t>ilość</t>
  </si>
  <si>
    <t>Cena</t>
  </si>
  <si>
    <t>Wartość</t>
  </si>
  <si>
    <t>Element nr 1. Roboty przygotowawcze</t>
  </si>
  <si>
    <t xml:space="preserve">[CPV: 45100000-8 Roboty przygotowawcze do </t>
  </si>
  <si>
    <t>świadczenia usług]</t>
  </si>
  <si>
    <t>Poz. 1   [        ST.01.00]</t>
  </si>
  <si>
    <t>kpl</t>
  </si>
  <si>
    <t xml:space="preserve">Oznakowanie i zabezpieczenie miejsca wykonywania robót </t>
  </si>
  <si>
    <t xml:space="preserve">- ogrodzenie terenu budowy, montaż tablic i znaków </t>
  </si>
  <si>
    <t>ostrzegawczych</t>
  </si>
  <si>
    <t>Poz. 2   [        ST.01.02]</t>
  </si>
  <si>
    <t>100 m2</t>
  </si>
  <si>
    <t>Usunięcie zagajników i krzewów. Drzewo miękkie - krzewy</t>
  </si>
  <si>
    <t>Poz. 3   [         ST.01.01]</t>
  </si>
  <si>
    <t>1 ha</t>
  </si>
  <si>
    <t xml:space="preserve">Roboty pomiarowe przy powierzchniowych robotach </t>
  </si>
  <si>
    <t>ziemnych, wytyczenie w terenie projektowanych obiektów:</t>
  </si>
  <si>
    <t xml:space="preserve"> krawędzi zjazdu, separatora i osadnika oraz </t>
  </si>
  <si>
    <t>remontowanego wylotu+pomiar powykonawczy</t>
  </si>
  <si>
    <t>Razem wartość elementu nr 1.</t>
  </si>
  <si>
    <t>Element nr 2. Roboty ziemne</t>
  </si>
  <si>
    <t xml:space="preserve">[CPV: 45111000-8 Roboty w zakresie burzenia, </t>
  </si>
  <si>
    <t>roboty ziemne]</t>
  </si>
  <si>
    <t>Poz. 4   [       ST.01.03]</t>
  </si>
  <si>
    <t xml:space="preserve">Ręczne usunięcie warstwy ziemi urodzajnej (humusu) z </t>
  </si>
  <si>
    <t>darnią grub. do 15cm, z przewozem taczkami</t>
  </si>
  <si>
    <t>Poz. 5   [        ST.02.00]</t>
  </si>
  <si>
    <t>1 m ścianki</t>
  </si>
  <si>
    <t xml:space="preserve">Wbijanie ścianek szczelnych stalowych z grodzic G-62 </t>
  </si>
  <si>
    <t xml:space="preserve">wibromłotem ICE. Głębokość wbicia ścianki do 14 m, </t>
  </si>
  <si>
    <t xml:space="preserve">grunt kategorii I-II, do 25 m na jednym placu </t>
  </si>
  <si>
    <t>budowy-dzierżawaścianek wliczona w cenę</t>
  </si>
  <si>
    <t>Poz. 6   [        ST.02.00]</t>
  </si>
  <si>
    <t>m3</t>
  </si>
  <si>
    <t xml:space="preserve">Wykonanie kolumn iniekcyjnych w technologii jet </t>
  </si>
  <si>
    <t xml:space="preserve">grouting w celu odwodnieniawykopu oraz posadowienia </t>
  </si>
  <si>
    <t>projektowanych urządzeń</t>
  </si>
  <si>
    <t>Poz. 7   [        ST.02.00]</t>
  </si>
  <si>
    <t>100 m3</t>
  </si>
  <si>
    <t xml:space="preserve">Roboty ziemne wykonywane koparką podsiębierną o </t>
  </si>
  <si>
    <t xml:space="preserve">pojemności łyżki 0,15m3 w gruncie kat.I-II, z </t>
  </si>
  <si>
    <t xml:space="preserve">transportem urobku samochodami samowyładowczymi </t>
  </si>
  <si>
    <t>(faktyczną odległość uściśli wykonawca w ofercie)</t>
  </si>
  <si>
    <t>Poz. 8   [         ST.02.00]</t>
  </si>
  <si>
    <t>1 m3</t>
  </si>
  <si>
    <t xml:space="preserve">Wykopy z zasypaniem, wykonane w gruncie kat. I-II, o </t>
  </si>
  <si>
    <t xml:space="preserve">ścianach zabezpieczonych obudową typu boksowego, przy </t>
  </si>
  <si>
    <t xml:space="preserve">głęb. do 2,5 m, szer. wykopu 2,0 - 3,0 m - wykopy w </t>
  </si>
  <si>
    <t xml:space="preserve">miejscu podłączenia separatora i osadnika z istniejącą </t>
  </si>
  <si>
    <t>rurą jajową kD500/700</t>
  </si>
  <si>
    <t>Poz. 9   [         ST.02.00]</t>
  </si>
  <si>
    <t xml:space="preserve">Wykopy wąskoprzestrzenne lub jamiste ze skarpami o </t>
  </si>
  <si>
    <t xml:space="preserve">szer.dna do 1,5m ze złożeniem urobku na odkład. Wykopy </t>
  </si>
  <si>
    <t xml:space="preserve">o głębokości do 1,5 m, kategoria gruntu I-II - wykop w </t>
  </si>
  <si>
    <t>rejonie wylotu</t>
  </si>
  <si>
    <t>Poz. 10   [       ST.02.00]</t>
  </si>
  <si>
    <t>1 m</t>
  </si>
  <si>
    <t xml:space="preserve">Kominy włazowe z kręgów betonowych. Kręgi betonowe o </t>
  </si>
  <si>
    <t xml:space="preserve">średnicy  80 cm - wykonanie rząpia śr. 600 w dnie </t>
  </si>
  <si>
    <t>wykopu</t>
  </si>
  <si>
    <t>Poz. 11   [       ST.02.00]</t>
  </si>
  <si>
    <t>Odwodnienie wykopu - zainstalowanie pompy przeponowej</t>
  </si>
  <si>
    <t>Poz. 12   [       ST.02.00]</t>
  </si>
  <si>
    <t>m-g</t>
  </si>
  <si>
    <t>Odwodnienie wykopu - pompowanie wody</t>
  </si>
  <si>
    <t>Poz. 13   [       ST.02.00]</t>
  </si>
  <si>
    <t>m</t>
  </si>
  <si>
    <t>Odwodnienie wykopu - wykonanie, ustawienie i rozebranie</t>
  </si>
  <si>
    <t xml:space="preserve"> drewnianej rynny do odprowadzenia wody</t>
  </si>
  <si>
    <t>Poz. 14   [       ST.02.00]</t>
  </si>
  <si>
    <t xml:space="preserve">Zasypywanie wykopów ziemią z ukopów oraz przewóz ziemi </t>
  </si>
  <si>
    <t xml:space="preserve">taczkami. Z przerzutem ziemi na odl.3 m. i ubiciem </t>
  </si>
  <si>
    <t>warstw.co 15 cm  gr.kat.I-II</t>
  </si>
  <si>
    <t>Razem wartość elementu nr 2.</t>
  </si>
  <si>
    <t>Element nr 3. Roboty rozbiórkowe</t>
  </si>
  <si>
    <t xml:space="preserve">[CPV: 45110000-1 Roboty budowlane w zakresie </t>
  </si>
  <si>
    <t>rurociągów wody ściekowej]</t>
  </si>
  <si>
    <t>Poz. 15   [       ST.01.04]</t>
  </si>
  <si>
    <t xml:space="preserve">Rozbiórka rurociągów o średnicy 50/70 cm z ręcznym </t>
  </si>
  <si>
    <t>wydobyciem rur - rozebranie rurociągu przy wylocie oraz</t>
  </si>
  <si>
    <t xml:space="preserve"> miejscu montażu separatora i osadnika</t>
  </si>
  <si>
    <t>Poz. 16   [       ST.01.04]</t>
  </si>
  <si>
    <t>100 m</t>
  </si>
  <si>
    <t>Cięcie nawierzchni z mas mineralno-asfaltowych i betonu</t>
  </si>
  <si>
    <t xml:space="preserve"> - mechanicznie. Nawierzchniaz mas </t>
  </si>
  <si>
    <t>mineralno-asfaltowych cięta na głębokość 5cm</t>
  </si>
  <si>
    <t>Poz. 17   [       ST.01.04]</t>
  </si>
  <si>
    <t xml:space="preserve">Wywóz ziemi i gruzu. Wywiezienie gruzu spryzmowanego </t>
  </si>
  <si>
    <t>samochodami samowyładowczymi. na odległość 1km</t>
  </si>
  <si>
    <t>Poz. 18   [       ST.01.04]</t>
  </si>
  <si>
    <t>samochodami samowyładowczymi. - dodatek za każde dalsze</t>
  </si>
  <si>
    <t xml:space="preserve"> 0,5km ponad 1 km (1+9) - faktyczną odległość uściśli </t>
  </si>
  <si>
    <t>wykonawca w ofercie</t>
  </si>
  <si>
    <t>Poz. 19   [       ST.01.04]</t>
  </si>
  <si>
    <t xml:space="preserve">Rozbiórka krawężników betonowych na podsypce piaskowej </t>
  </si>
  <si>
    <t xml:space="preserve">- rozebranie krawężników przy chodniku oraz ścieżce </t>
  </si>
  <si>
    <t>rowerowej</t>
  </si>
  <si>
    <t>Poz. 20   [       ST.01.04]</t>
  </si>
  <si>
    <t>m2</t>
  </si>
  <si>
    <t xml:space="preserve">Rozbiórka nawierzchni chodników z płyt betonowych na </t>
  </si>
  <si>
    <t>podsypce żwirowej</t>
  </si>
  <si>
    <t>Razem wartość elementu nr 3.</t>
  </si>
  <si>
    <t>Element nr 4. Roboty montażowe</t>
  </si>
  <si>
    <t>[CPV: 45200000-9 ]</t>
  </si>
  <si>
    <t>Poz. 21   [       ST.04.00]</t>
  </si>
  <si>
    <t>1 m2</t>
  </si>
  <si>
    <t xml:space="preserve">Separacja warstw kruszywa z jednoczesnym wzmocnieniem </t>
  </si>
  <si>
    <t xml:space="preserve">geowłókninami układanymi sposobem ręcznym - wykonanie </t>
  </si>
  <si>
    <t>warstwy separacyjnej poduszki żwirowej</t>
  </si>
  <si>
    <t>Poz. 22   [      ST.04.00]</t>
  </si>
  <si>
    <t xml:space="preserve">Podbudowa z kruszyw łamanych - wykonanie poduszki </t>
  </si>
  <si>
    <t>żwirowej o grubości 50 cm</t>
  </si>
  <si>
    <t>Poz. 23   [     ST.04.00]</t>
  </si>
  <si>
    <t>1szt</t>
  </si>
  <si>
    <t xml:space="preserve">Studnie z kręgów betonowych i żelbetowych, ustawiane w </t>
  </si>
  <si>
    <t xml:space="preserve">gotowym wykopie, o średnicy 1500 mm i głębokości 4 m - </t>
  </si>
  <si>
    <t>zakup, dostawa i montaż kompletnego separatora</t>
  </si>
  <si>
    <t>Poz. 24   [     ST.04.00]</t>
  </si>
  <si>
    <t xml:space="preserve">Kanały rurowe - rury żelbetowe o średnicy 500/700 mm </t>
  </si>
  <si>
    <t xml:space="preserve">łączone na styk opaską betonową- wykonanie króćców </t>
  </si>
  <si>
    <t>łączących dla separatora oraz osadnika</t>
  </si>
  <si>
    <t>Poz. 25   [     ST.04.00]</t>
  </si>
  <si>
    <t xml:space="preserve">łączone na styk opaską betonową- wykonanie połączenia </t>
  </si>
  <si>
    <t>pomiędzy separatorem a osadnikiem</t>
  </si>
  <si>
    <t>Poz. 26   [     ST.04.00]</t>
  </si>
  <si>
    <t xml:space="preserve">gotowym wykopie, o średnicy 1500 mm i głębokości 4,5 m </t>
  </si>
  <si>
    <t>- zakup, dostawa i montaż kompletnego osadnika</t>
  </si>
  <si>
    <t>Poz. 27   [     ST.04.00]</t>
  </si>
  <si>
    <t xml:space="preserve">Podłoża pod kanały i obiekty z materiałów sypkich - </t>
  </si>
  <si>
    <t>wykonanie obsypki piaskowej separatora i osadnika</t>
  </si>
  <si>
    <t>Poz. 28   [     ST.04.00]</t>
  </si>
  <si>
    <t xml:space="preserve">Podłoża pod kanały i obiekty z materiałów sypkich o </t>
  </si>
  <si>
    <t>grubości 15cm.</t>
  </si>
  <si>
    <t>Poz. 29   [     ST.04.00]</t>
  </si>
  <si>
    <t>wykonanie obsypki piaskowej wylotu</t>
  </si>
  <si>
    <t>Poz. 30   [     ST.04.00]</t>
  </si>
  <si>
    <t xml:space="preserve">łączone na styk opaską betonową- wykopy skarpowe </t>
  </si>
  <si>
    <t>nawodnione - wymiana 5 mb rury wylotu</t>
  </si>
  <si>
    <t>Poz. 31   [     ST.04.00]</t>
  </si>
  <si>
    <t>szt</t>
  </si>
  <si>
    <t xml:space="preserve">Wykonanie opaski żelbetowej łączącej nowy odcinek rury </t>
  </si>
  <si>
    <t xml:space="preserve">z rurą istniejącą kD500/700, uszczelnienie połączenia </t>
  </si>
  <si>
    <t xml:space="preserve">za pomocą trwale elastycznej zaprawy </t>
  </si>
  <si>
    <t xml:space="preserve">cementowo-żywicznej oraz uszczelki pęczniejącej - </t>
  </si>
  <si>
    <t xml:space="preserve">połączenie separatora, osadnika oraz wylotu z </t>
  </si>
  <si>
    <t>istniejącym systemem kanalizacyjnym</t>
  </si>
  <si>
    <t>Razem wartość elementu nr 4.</t>
  </si>
  <si>
    <t>Element nr 5. Roboty wykończeniowe</t>
  </si>
  <si>
    <t xml:space="preserve">[CPV: 45400000-1 Ogólne roboty budowlane </t>
  </si>
  <si>
    <t>związane z budową rurociągów]</t>
  </si>
  <si>
    <t>Poz. 32   [     ST.02.00]</t>
  </si>
  <si>
    <t xml:space="preserve">Wyciąganie ścianek szczelnych stalowych z grodzic G-62 </t>
  </si>
  <si>
    <t>wibomłotem ICE: głębokość wbicia ścianki do 14 m, grunt</t>
  </si>
  <si>
    <t xml:space="preserve"> kategorii I-II, do 25 m na jednym placu budowy</t>
  </si>
  <si>
    <t>Poz. 33   [     ST.03.00]</t>
  </si>
  <si>
    <t xml:space="preserve">Nawierzchnie z mieszanek mineralno-asfaltowych </t>
  </si>
  <si>
    <t xml:space="preserve">grysowych - warstwa ścieralna asfaltowa - grubość po </t>
  </si>
  <si>
    <t>zagęszczeniu 4 cm - roboty na poszerzeniach, przekopach</t>
  </si>
  <si>
    <t xml:space="preserve"> lub pasach węższych niż 2,5 m - odtworzenie </t>
  </si>
  <si>
    <t>nawierzchni ścieżki rowerowej</t>
  </si>
  <si>
    <t>Poz. 34   [     ST.03.00]</t>
  </si>
  <si>
    <t xml:space="preserve">Podbudowa z kruszyw łamanych. Warstwa dolna - grubość </t>
  </si>
  <si>
    <t>warstwy 15 cm - odtworzenie nawierzchni ścieżki</t>
  </si>
  <si>
    <t>Poz. 35   [     ST.05.00]</t>
  </si>
  <si>
    <t xml:space="preserve">Wykonanie trawników darniowych na terenie płaskim, bez </t>
  </si>
  <si>
    <t>nawożenia</t>
  </si>
  <si>
    <t>Poz. 36   [     ST.05.00]</t>
  </si>
  <si>
    <t>100 szt</t>
  </si>
  <si>
    <t>Sadzenie krzewów i drzew w terenie płaskim. Krzewy, dół</t>
  </si>
  <si>
    <t xml:space="preserve"> o średnicy i głębokości 0,50 x 0,50 m, kat.gruntu I-II</t>
  </si>
  <si>
    <t xml:space="preserve"> - nasadzenie wtórne krzewów</t>
  </si>
  <si>
    <t>Poz. 37   [     ST.03.00]</t>
  </si>
  <si>
    <t xml:space="preserve">Chodniki z kostki brukowej betonowej. Kostka o grub.8 </t>
  </si>
  <si>
    <t xml:space="preserve">cm - układanie na podsypce piaskowej, z wypełnieniem </t>
  </si>
  <si>
    <t xml:space="preserve">spoin piaskiem-odbudowa nawierzchni chodnika z </t>
  </si>
  <si>
    <t>wykorzystaniem materiału pochodzącego z rozbiórki</t>
  </si>
  <si>
    <t>Poz. 38   [     ST.03.00]</t>
  </si>
  <si>
    <t xml:space="preserve">Krawężniki betonowe wystające o wymiarach 15x30cm, na </t>
  </si>
  <si>
    <t xml:space="preserve">podsypce piaskowej - odbudowa nawierzchni chodnika z </t>
  </si>
  <si>
    <t>Razem wartość elementu nr 5.</t>
  </si>
  <si>
    <t>Tabela wartości elementów scalonych</t>
  </si>
  <si>
    <t>Lp</t>
  </si>
  <si>
    <t>Dział</t>
  </si>
  <si>
    <t>Symbol CPV</t>
  </si>
  <si>
    <t>1.</t>
  </si>
  <si>
    <t>1. Roboty przygotowawcze</t>
  </si>
  <si>
    <t>2.</t>
  </si>
  <si>
    <t>2. Roboty ziemne</t>
  </si>
  <si>
    <t>3.</t>
  </si>
  <si>
    <t>3. Roboty rozbiórkowe</t>
  </si>
  <si>
    <t>4.</t>
  </si>
  <si>
    <t>4. Roboty montażowe</t>
  </si>
  <si>
    <t>5.</t>
  </si>
  <si>
    <t>5. Roboty wykończeniowe</t>
  </si>
  <si>
    <t xml:space="preserve">       PRZEDMIAR ROBÓT - OFERTA</t>
  </si>
  <si>
    <t>PRZEDMIAR ROBÓT - OFERTA</t>
  </si>
  <si>
    <t>Wartość opracowania słownie :</t>
  </si>
  <si>
    <t>RAZEM:</t>
  </si>
  <si>
    <t>Podatek VAT:</t>
  </si>
  <si>
    <t>Suma wartości elementów 1-5: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</si>
</sst>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,###,##0.00"/>
    <numFmt numFmtId="165" formatCode="###,###,##0.000"/>
    <numFmt numFmtId="166" formatCode="##,###,###,##0.00"/>
  </numFmts>
  <fonts count="26">
    <font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b/>
      <sz val="20"/>
      <color indexed="18"/>
      <name val="Arial CE"/>
      <family val="0"/>
    </font>
    <font>
      <b/>
      <sz val="12"/>
      <color indexed="8"/>
      <name val="Arial CE"/>
      <family val="0"/>
    </font>
    <font>
      <b/>
      <sz val="9"/>
      <color indexed="18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ck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ck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1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64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6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164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164" fontId="2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8" xfId="0" applyFont="1" applyBorder="1" applyAlignment="1">
      <alignment/>
    </xf>
    <xf numFmtId="0" fontId="7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9" xfId="0" applyFont="1" applyBorder="1" applyAlignment="1">
      <alignment horizontal="center"/>
    </xf>
    <xf numFmtId="165" fontId="5" fillId="0" borderId="39" xfId="0" applyNumberFormat="1" applyFont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2" fillId="0" borderId="41" xfId="0" applyFont="1" applyBorder="1" applyAlignment="1">
      <alignment/>
    </xf>
    <xf numFmtId="165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2" fillId="0" borderId="43" xfId="0" applyFont="1" applyBorder="1" applyAlignment="1">
      <alignment/>
    </xf>
    <xf numFmtId="165" fontId="2" fillId="0" borderId="43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5" xfId="0" applyFont="1" applyBorder="1" applyAlignment="1">
      <alignment/>
    </xf>
    <xf numFmtId="165" fontId="2" fillId="0" borderId="45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0" fontId="8" fillId="0" borderId="28" xfId="0" applyFont="1" applyBorder="1" applyAlignment="1">
      <alignment/>
    </xf>
    <xf numFmtId="166" fontId="8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164" fontId="5" fillId="0" borderId="4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5" fillId="0" borderId="39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5"/>
  <sheetViews>
    <sheetView zoomScalePageLayoutView="0" workbookViewId="0" topLeftCell="A16">
      <selection activeCell="B43" sqref="B43"/>
    </sheetView>
  </sheetViews>
  <sheetFormatPr defaultColWidth="9.28125" defaultRowHeight="12"/>
  <cols>
    <col min="1" max="1" width="4.8515625" style="1" customWidth="1"/>
    <col min="2" max="2" width="48.28125" style="1" customWidth="1"/>
    <col min="3" max="5" width="14.8515625" style="2" customWidth="1"/>
    <col min="6" max="6" width="9.8515625" style="1" customWidth="1"/>
    <col min="7" max="16384" width="9.28125" style="1" customWidth="1"/>
  </cols>
  <sheetData>
    <row r="1" ht="12" customHeight="1"/>
    <row r="3" ht="15" customHeight="1">
      <c r="A3" s="3" t="s">
        <v>1</v>
      </c>
    </row>
    <row r="4" spans="1:6" ht="12.75">
      <c r="A4" s="6" t="s">
        <v>2</v>
      </c>
      <c r="B4" s="7"/>
      <c r="C4" s="8"/>
      <c r="D4" s="8"/>
      <c r="E4" s="8"/>
      <c r="F4" s="7"/>
    </row>
    <row r="5" spans="1:6" ht="12">
      <c r="A5" s="39"/>
      <c r="B5" s="35"/>
      <c r="C5" s="36"/>
      <c r="D5" s="36"/>
      <c r="E5" s="36"/>
      <c r="F5" s="44"/>
    </row>
    <row r="6" spans="1:6" ht="12">
      <c r="A6" s="40"/>
      <c r="B6" s="4"/>
      <c r="C6" s="5"/>
      <c r="D6" s="5"/>
      <c r="E6" s="5"/>
      <c r="F6" s="45"/>
    </row>
    <row r="7" spans="1:6" ht="30" customHeight="1">
      <c r="A7" s="40"/>
      <c r="B7" s="37" t="s">
        <v>261</v>
      </c>
      <c r="C7" s="5"/>
      <c r="D7" s="5"/>
      <c r="E7" s="5"/>
      <c r="F7" s="45"/>
    </row>
    <row r="8" spans="1:6" ht="12">
      <c r="A8" s="40"/>
      <c r="B8" s="4"/>
      <c r="C8" s="5"/>
      <c r="D8" s="5"/>
      <c r="E8" s="5"/>
      <c r="F8" s="45"/>
    </row>
    <row r="9" spans="1:6" ht="12">
      <c r="A9" s="40"/>
      <c r="B9" s="4"/>
      <c r="C9" s="5"/>
      <c r="D9" s="5"/>
      <c r="E9" s="5"/>
      <c r="F9" s="45"/>
    </row>
    <row r="10" spans="1:6" ht="12">
      <c r="A10" s="40"/>
      <c r="B10" s="17" t="s">
        <v>3</v>
      </c>
      <c r="C10" s="5"/>
      <c r="D10" s="5"/>
      <c r="E10" s="5"/>
      <c r="F10" s="45"/>
    </row>
    <row r="11" spans="1:6" ht="12">
      <c r="A11" s="40"/>
      <c r="B11" s="4" t="s">
        <v>4</v>
      </c>
      <c r="C11" s="5"/>
      <c r="D11" s="5"/>
      <c r="E11" s="5"/>
      <c r="F11" s="45"/>
    </row>
    <row r="12" spans="1:6" ht="12">
      <c r="A12" s="40"/>
      <c r="B12" s="4"/>
      <c r="C12" s="5"/>
      <c r="D12" s="5"/>
      <c r="E12" s="5"/>
      <c r="F12" s="45"/>
    </row>
    <row r="13" spans="1:6" ht="12">
      <c r="A13" s="40"/>
      <c r="B13" s="4"/>
      <c r="C13" s="5"/>
      <c r="D13" s="5"/>
      <c r="E13" s="5"/>
      <c r="F13" s="45"/>
    </row>
    <row r="14" spans="1:6" ht="12">
      <c r="A14" s="40"/>
      <c r="B14" s="17" t="s">
        <v>5</v>
      </c>
      <c r="C14" s="5"/>
      <c r="D14" s="5"/>
      <c r="E14" s="5"/>
      <c r="F14" s="45"/>
    </row>
    <row r="15" spans="1:6" ht="12">
      <c r="A15" s="40"/>
      <c r="B15" s="4" t="s">
        <v>6</v>
      </c>
      <c r="C15" s="5"/>
      <c r="D15" s="5"/>
      <c r="E15" s="5"/>
      <c r="F15" s="45"/>
    </row>
    <row r="16" spans="1:6" ht="12">
      <c r="A16" s="40"/>
      <c r="B16" s="4" t="s">
        <v>7</v>
      </c>
      <c r="C16" s="5"/>
      <c r="D16" s="5"/>
      <c r="E16" s="5"/>
      <c r="F16" s="45"/>
    </row>
    <row r="17" spans="1:6" ht="12">
      <c r="A17" s="41"/>
      <c r="B17" s="9"/>
      <c r="C17" s="10"/>
      <c r="D17" s="10"/>
      <c r="E17" s="10"/>
      <c r="F17" s="46"/>
    </row>
    <row r="18" spans="1:6" ht="12">
      <c r="A18" s="40"/>
      <c r="B18" s="4"/>
      <c r="C18" s="5"/>
      <c r="D18" s="5"/>
      <c r="E18" s="5"/>
      <c r="F18" s="45"/>
    </row>
    <row r="19" spans="1:6" ht="12">
      <c r="A19" s="40"/>
      <c r="B19" s="4"/>
      <c r="C19" s="5"/>
      <c r="D19" s="5"/>
      <c r="E19" s="5"/>
      <c r="F19" s="45"/>
    </row>
    <row r="20" spans="1:6" ht="12">
      <c r="A20" s="40"/>
      <c r="B20" s="7"/>
      <c r="C20" s="5"/>
      <c r="D20" s="5"/>
      <c r="E20" s="5"/>
      <c r="F20" s="45"/>
    </row>
    <row r="21" spans="1:6" ht="15.75" customHeight="1">
      <c r="A21" s="40"/>
      <c r="B21" s="14" t="s">
        <v>8</v>
      </c>
      <c r="C21" s="5"/>
      <c r="D21" s="5"/>
      <c r="E21" s="5"/>
      <c r="F21" s="45"/>
    </row>
    <row r="22" spans="1:6" ht="15.75" customHeight="1">
      <c r="A22" s="40"/>
      <c r="B22" s="13"/>
      <c r="C22" s="5"/>
      <c r="D22" s="5"/>
      <c r="E22" s="5"/>
      <c r="F22" s="45"/>
    </row>
    <row r="23" spans="1:6" ht="15.75" customHeight="1">
      <c r="A23" s="40"/>
      <c r="B23" s="15"/>
      <c r="C23" s="5"/>
      <c r="D23" s="5"/>
      <c r="E23" s="5"/>
      <c r="F23" s="45"/>
    </row>
    <row r="24" spans="1:6" ht="15.75" customHeight="1">
      <c r="A24" s="40"/>
      <c r="B24" s="15"/>
      <c r="C24" s="5"/>
      <c r="D24" s="5"/>
      <c r="E24" s="5"/>
      <c r="F24" s="45"/>
    </row>
    <row r="25" spans="1:6" ht="15.75" customHeight="1">
      <c r="A25" s="40"/>
      <c r="B25" s="16"/>
      <c r="C25" s="5"/>
      <c r="D25" s="5"/>
      <c r="E25" s="5"/>
      <c r="F25" s="45"/>
    </row>
    <row r="26" spans="1:6" ht="12">
      <c r="A26" s="40"/>
      <c r="B26" s="38"/>
      <c r="C26" s="5"/>
      <c r="D26" s="5"/>
      <c r="E26" s="5"/>
      <c r="F26" s="45"/>
    </row>
    <row r="27" spans="1:6" ht="12">
      <c r="A27" s="40"/>
      <c r="B27" s="17" t="s">
        <v>262</v>
      </c>
      <c r="C27" s="5"/>
      <c r="D27" s="5"/>
      <c r="E27" s="5"/>
      <c r="F27" s="45"/>
    </row>
    <row r="28" spans="1:6" ht="12">
      <c r="A28" s="40"/>
      <c r="B28" s="4"/>
      <c r="C28" s="5"/>
      <c r="D28" s="5"/>
      <c r="E28" s="5"/>
      <c r="F28" s="45"/>
    </row>
    <row r="29" spans="1:6" ht="12">
      <c r="A29" s="40"/>
      <c r="B29" s="4"/>
      <c r="C29" s="5"/>
      <c r="D29" s="5"/>
      <c r="E29" s="5"/>
      <c r="F29" s="45"/>
    </row>
    <row r="30" spans="1:6" ht="12">
      <c r="A30" s="40"/>
      <c r="B30" s="18" t="s">
        <v>9</v>
      </c>
      <c r="C30" s="8"/>
      <c r="D30" s="8"/>
      <c r="E30" s="8"/>
      <c r="F30" s="45"/>
    </row>
    <row r="31" spans="1:6" ht="15" customHeight="1">
      <c r="A31" s="42"/>
      <c r="B31" s="25" t="s">
        <v>10</v>
      </c>
      <c r="C31" s="26" t="s">
        <v>11</v>
      </c>
      <c r="D31" s="20"/>
      <c r="E31" s="21"/>
      <c r="F31" s="45"/>
    </row>
    <row r="32" spans="1:6" ht="15.75" customHeight="1">
      <c r="A32" s="40"/>
      <c r="B32" s="27" t="s">
        <v>12</v>
      </c>
      <c r="C32" s="28" t="s">
        <v>13</v>
      </c>
      <c r="D32" s="19"/>
      <c r="E32" s="22"/>
      <c r="F32" s="45"/>
    </row>
    <row r="33" spans="1:6" ht="15.75" customHeight="1">
      <c r="A33" s="40"/>
      <c r="B33" s="29" t="s">
        <v>14</v>
      </c>
      <c r="C33" s="30" t="s">
        <v>15</v>
      </c>
      <c r="D33" s="5"/>
      <c r="E33" s="23"/>
      <c r="F33" s="45"/>
    </row>
    <row r="34" spans="1:6" ht="12">
      <c r="A34" s="40"/>
      <c r="B34" s="27"/>
      <c r="C34" s="28" t="s">
        <v>16</v>
      </c>
      <c r="D34" s="19"/>
      <c r="E34" s="22"/>
      <c r="F34" s="45"/>
    </row>
    <row r="35" spans="1:6" ht="15.75" customHeight="1">
      <c r="A35" s="40"/>
      <c r="B35" s="27" t="s">
        <v>17</v>
      </c>
      <c r="C35" s="28" t="s">
        <v>18</v>
      </c>
      <c r="D35" s="19"/>
      <c r="E35" s="22"/>
      <c r="F35" s="45"/>
    </row>
    <row r="36" spans="1:6" ht="15.75" customHeight="1">
      <c r="A36" s="40"/>
      <c r="B36" s="29" t="s">
        <v>19</v>
      </c>
      <c r="C36" s="30" t="s">
        <v>20</v>
      </c>
      <c r="D36" s="5"/>
      <c r="E36" s="23"/>
      <c r="F36" s="45"/>
    </row>
    <row r="37" spans="1:6" ht="12">
      <c r="A37" s="40"/>
      <c r="B37" s="29"/>
      <c r="C37" s="30" t="s">
        <v>21</v>
      </c>
      <c r="D37" s="5"/>
      <c r="E37" s="23"/>
      <c r="F37" s="45"/>
    </row>
    <row r="38" spans="1:6" ht="12">
      <c r="A38" s="40"/>
      <c r="B38" s="27"/>
      <c r="C38" s="28" t="s">
        <v>22</v>
      </c>
      <c r="D38" s="19"/>
      <c r="E38" s="22"/>
      <c r="F38" s="45"/>
    </row>
    <row r="39" spans="1:6" ht="15.75" customHeight="1">
      <c r="A39" s="40"/>
      <c r="B39" s="31" t="s">
        <v>23</v>
      </c>
      <c r="C39" s="32" t="s">
        <v>24</v>
      </c>
      <c r="D39" s="8"/>
      <c r="E39" s="24"/>
      <c r="F39" s="45"/>
    </row>
    <row r="40" spans="1:6" ht="12">
      <c r="A40" s="40"/>
      <c r="B40" s="4"/>
      <c r="C40" s="5"/>
      <c r="D40" s="5"/>
      <c r="E40" s="5"/>
      <c r="F40" s="45"/>
    </row>
    <row r="41" spans="1:6" ht="12">
      <c r="A41" s="40"/>
      <c r="B41" s="4"/>
      <c r="C41" s="5"/>
      <c r="D41" s="5"/>
      <c r="E41" s="5"/>
      <c r="F41" s="45"/>
    </row>
    <row r="42" spans="1:6" ht="12">
      <c r="A42" s="40"/>
      <c r="B42" s="17"/>
      <c r="C42" s="5"/>
      <c r="D42" s="5"/>
      <c r="E42" s="5"/>
      <c r="F42" s="45"/>
    </row>
    <row r="43" spans="1:6" ht="15.75" customHeight="1">
      <c r="A43" s="40"/>
      <c r="B43" s="4"/>
      <c r="C43" s="5"/>
      <c r="D43" s="5"/>
      <c r="E43" s="5"/>
      <c r="F43" s="45"/>
    </row>
    <row r="44" spans="1:6" ht="12">
      <c r="A44" s="12"/>
      <c r="B44" s="11"/>
      <c r="C44" s="19"/>
      <c r="D44" s="19"/>
      <c r="E44" s="19"/>
      <c r="F44" s="47"/>
    </row>
    <row r="45" spans="1:6" ht="3.75" customHeight="1" thickBot="1">
      <c r="A45" s="43"/>
      <c r="B45" s="33"/>
      <c r="C45" s="34"/>
      <c r="D45" s="34"/>
      <c r="E45" s="34"/>
      <c r="F45" s="48"/>
    </row>
    <row r="46" ht="12.75" thickTop="1"/>
  </sheetData>
  <sheetProtection/>
  <printOptions/>
  <pageMargins left="0.7916666666666666" right="0.1527777777777778" top="0.3888888888888889" bottom="0.7916666666666666" header="0.75" footer="0.3888888888888889"/>
  <pageSetup horizontalDpi="600" verticalDpi="600" orientation="portrait" paperSize="9" r:id="rId1"/>
  <headerFooter alignWithMargins="0">
    <oddFooter>&amp;C&amp;P&amp;R&amp;8&amp;YMicrosoft Excel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0" sqref="A10"/>
    </sheetView>
  </sheetViews>
  <sheetFormatPr defaultColWidth="9.28125" defaultRowHeight="12"/>
  <cols>
    <col min="1" max="16384" width="9.28125" style="1" customWidth="1"/>
  </cols>
  <sheetData>
    <row r="1" ht="12" customHeight="1">
      <c r="A1" s="1" t="s">
        <v>0</v>
      </c>
    </row>
    <row r="3" ht="15" customHeight="1">
      <c r="A3" s="3" t="s">
        <v>1</v>
      </c>
    </row>
    <row r="4" spans="1:12" ht="12.7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24" customHeight="1">
      <c r="A5" s="49" t="s">
        <v>25</v>
      </c>
    </row>
    <row r="8" ht="12">
      <c r="A8" s="1" t="s">
        <v>26</v>
      </c>
    </row>
    <row r="9" ht="12">
      <c r="A9" s="1" t="s">
        <v>27</v>
      </c>
    </row>
    <row r="10" ht="12">
      <c r="A10" s="1" t="s">
        <v>28</v>
      </c>
    </row>
    <row r="11" ht="12">
      <c r="A11" s="1" t="s">
        <v>29</v>
      </c>
    </row>
    <row r="12" ht="12">
      <c r="A12" s="1" t="s">
        <v>30</v>
      </c>
    </row>
    <row r="13" ht="12">
      <c r="A13" s="1" t="s">
        <v>31</v>
      </c>
    </row>
    <row r="14" ht="12">
      <c r="A14" s="1" t="s">
        <v>32</v>
      </c>
    </row>
    <row r="15" ht="12">
      <c r="A15" s="1" t="s">
        <v>33</v>
      </c>
    </row>
    <row r="16" ht="12">
      <c r="A16" s="1" t="s">
        <v>34</v>
      </c>
    </row>
    <row r="17" ht="12">
      <c r="A17" s="1" t="s">
        <v>35</v>
      </c>
    </row>
    <row r="18" ht="12">
      <c r="A18" s="1" t="s">
        <v>36</v>
      </c>
    </row>
    <row r="19" ht="12">
      <c r="A19" s="1" t="s">
        <v>37</v>
      </c>
    </row>
    <row r="20" ht="12">
      <c r="A20" s="1" t="s">
        <v>38</v>
      </c>
    </row>
    <row r="21" ht="12">
      <c r="A21" s="1" t="s">
        <v>39</v>
      </c>
    </row>
    <row r="22" ht="12">
      <c r="A22" s="1" t="s">
        <v>40</v>
      </c>
    </row>
    <row r="23" ht="12">
      <c r="A23" s="1" t="s">
        <v>41</v>
      </c>
    </row>
    <row r="24" ht="12">
      <c r="A24" s="1" t="s">
        <v>42</v>
      </c>
    </row>
    <row r="25" ht="12">
      <c r="A25" s="1" t="s">
        <v>43</v>
      </c>
    </row>
    <row r="26" ht="12">
      <c r="A26" s="1" t="s">
        <v>44</v>
      </c>
    </row>
    <row r="27" ht="12">
      <c r="A27" s="1" t="s">
        <v>45</v>
      </c>
    </row>
    <row r="28" ht="12">
      <c r="A28" s="1" t="s">
        <v>46</v>
      </c>
    </row>
    <row r="29" ht="12">
      <c r="A29" s="1" t="s">
        <v>47</v>
      </c>
    </row>
    <row r="30" ht="12">
      <c r="A30" s="1" t="s">
        <v>48</v>
      </c>
    </row>
    <row r="31" ht="12">
      <c r="A31" s="1" t="s">
        <v>49</v>
      </c>
    </row>
    <row r="32" ht="12">
      <c r="A32" s="1" t="s">
        <v>50</v>
      </c>
    </row>
    <row r="33" ht="12">
      <c r="A33" s="1" t="s">
        <v>51</v>
      </c>
    </row>
    <row r="34" ht="12">
      <c r="A34" s="1" t="s">
        <v>52</v>
      </c>
    </row>
    <row r="35" ht="12">
      <c r="A35" s="1" t="s">
        <v>53</v>
      </c>
    </row>
    <row r="36" ht="12">
      <c r="A36" s="1" t="s">
        <v>54</v>
      </c>
    </row>
    <row r="37" ht="12">
      <c r="A37" s="1" t="s">
        <v>55</v>
      </c>
    </row>
    <row r="38" ht="12">
      <c r="A38" s="1" t="s">
        <v>56</v>
      </c>
    </row>
    <row r="39" ht="12">
      <c r="A39" s="1" t="s">
        <v>57</v>
      </c>
    </row>
    <row r="40" ht="12">
      <c r="A40" s="1" t="s">
        <v>58</v>
      </c>
    </row>
    <row r="41" ht="12">
      <c r="A41" s="1" t="s">
        <v>59</v>
      </c>
    </row>
    <row r="42" ht="12">
      <c r="A42" s="1" t="s">
        <v>60</v>
      </c>
    </row>
    <row r="43" ht="12">
      <c r="A43" s="1" t="s">
        <v>61</v>
      </c>
    </row>
    <row r="44" ht="12">
      <c r="A44" s="1" t="s">
        <v>62</v>
      </c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</sheetData>
  <sheetProtection/>
  <printOptions/>
  <pageMargins left="0.7916666666666666" right="0.1527777777777778" top="0.3888888888888889" bottom="0.7916666666666666" header="0.75" footer="0.3888888888888889"/>
  <pageSetup horizontalDpi="600" verticalDpi="600" orientation="portrait" paperSize="9" r:id="rId1"/>
  <headerFooter alignWithMargins="0">
    <oddFooter>&amp;C&amp;P&amp;R&amp;8&amp;YMicrosoft Excel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192"/>
  <sheetViews>
    <sheetView tabSelected="1" zoomScalePageLayoutView="0" workbookViewId="0" topLeftCell="A157">
      <selection activeCell="E190" sqref="E190"/>
    </sheetView>
  </sheetViews>
  <sheetFormatPr defaultColWidth="9.28125" defaultRowHeight="12"/>
  <cols>
    <col min="1" max="1" width="55.00390625" style="1" customWidth="1"/>
    <col min="2" max="2" width="12.28125" style="1" customWidth="1"/>
    <col min="3" max="3" width="16.8515625" style="50" customWidth="1"/>
    <col min="4" max="4" width="15.00390625" style="76" customWidth="1"/>
    <col min="5" max="5" width="16.8515625" style="2" customWidth="1"/>
    <col min="6" max="16384" width="9.28125" style="1" customWidth="1"/>
  </cols>
  <sheetData>
    <row r="1" ht="12" customHeight="1"/>
    <row r="3" ht="15" customHeight="1">
      <c r="A3" s="3" t="s">
        <v>1</v>
      </c>
    </row>
    <row r="4" spans="1:5" ht="12.75">
      <c r="A4" s="6" t="s">
        <v>2</v>
      </c>
      <c r="B4" s="7"/>
      <c r="C4" s="51"/>
      <c r="D4" s="77"/>
      <c r="E4" s="8"/>
    </row>
    <row r="5" ht="24" customHeight="1">
      <c r="A5" s="49" t="s">
        <v>260</v>
      </c>
    </row>
    <row r="6" spans="1:5" ht="12">
      <c r="A6" s="7"/>
      <c r="B6" s="7"/>
      <c r="C6" s="51"/>
      <c r="D6" s="77"/>
      <c r="E6" s="8"/>
    </row>
    <row r="7" spans="1:5" ht="15" customHeight="1">
      <c r="A7" s="53" t="s">
        <v>63</v>
      </c>
      <c r="B7" s="54" t="s">
        <v>64</v>
      </c>
      <c r="C7" s="55" t="s">
        <v>65</v>
      </c>
      <c r="D7" s="78" t="s">
        <v>66</v>
      </c>
      <c r="E7" s="56" t="s">
        <v>67</v>
      </c>
    </row>
    <row r="8" spans="1:5" ht="13.5" customHeight="1">
      <c r="A8" s="57" t="s">
        <v>68</v>
      </c>
      <c r="B8" s="58"/>
      <c r="C8" s="59"/>
      <c r="D8" s="79"/>
      <c r="E8" s="60"/>
    </row>
    <row r="9" spans="1:5" ht="12">
      <c r="A9" s="57" t="s">
        <v>69</v>
      </c>
      <c r="B9" s="58"/>
      <c r="C9" s="59"/>
      <c r="D9" s="79"/>
      <c r="E9" s="60"/>
    </row>
    <row r="10" spans="1:5" ht="12">
      <c r="A10" s="61" t="s">
        <v>70</v>
      </c>
      <c r="B10" s="62"/>
      <c r="C10" s="63"/>
      <c r="D10" s="80"/>
      <c r="E10" s="64"/>
    </row>
    <row r="11" spans="1:5" ht="18" customHeight="1">
      <c r="A11" s="57" t="s">
        <v>71</v>
      </c>
      <c r="B11" s="58" t="s">
        <v>72</v>
      </c>
      <c r="C11" s="59">
        <v>1</v>
      </c>
      <c r="D11" s="79">
        <v>0</v>
      </c>
      <c r="E11" s="60">
        <f>ROUND(C11*D11,2)</f>
        <v>0</v>
      </c>
    </row>
    <row r="12" spans="1:5" ht="12">
      <c r="A12" s="65" t="s">
        <v>73</v>
      </c>
      <c r="B12" s="58"/>
      <c r="C12" s="59"/>
      <c r="D12" s="79"/>
      <c r="E12" s="60"/>
    </row>
    <row r="13" spans="1:5" ht="12">
      <c r="A13" s="65" t="s">
        <v>74</v>
      </c>
      <c r="B13" s="58"/>
      <c r="C13" s="59"/>
      <c r="D13" s="79"/>
      <c r="E13" s="60"/>
    </row>
    <row r="14" spans="1:5" ht="12">
      <c r="A14" s="66" t="s">
        <v>75</v>
      </c>
      <c r="B14" s="67"/>
      <c r="C14" s="68"/>
      <c r="D14" s="81"/>
      <c r="E14" s="69"/>
    </row>
    <row r="15" spans="1:5" ht="18" customHeight="1">
      <c r="A15" s="57" t="s">
        <v>76</v>
      </c>
      <c r="B15" s="58" t="s">
        <v>77</v>
      </c>
      <c r="C15" s="59">
        <v>0.3</v>
      </c>
      <c r="D15" s="79">
        <v>0</v>
      </c>
      <c r="E15" s="60">
        <f>ROUND(C15*D15,2)</f>
        <v>0</v>
      </c>
    </row>
    <row r="16" spans="1:5" ht="12">
      <c r="A16" s="66" t="s">
        <v>78</v>
      </c>
      <c r="B16" s="67"/>
      <c r="C16" s="68"/>
      <c r="D16" s="81"/>
      <c r="E16" s="69"/>
    </row>
    <row r="17" spans="1:5" ht="18" customHeight="1">
      <c r="A17" s="57" t="s">
        <v>79</v>
      </c>
      <c r="B17" s="58" t="s">
        <v>80</v>
      </c>
      <c r="C17" s="59">
        <v>3</v>
      </c>
      <c r="D17" s="79">
        <v>0</v>
      </c>
      <c r="E17" s="60">
        <f>ROUND(C17*D17,2)</f>
        <v>0</v>
      </c>
    </row>
    <row r="18" spans="1:5" ht="12">
      <c r="A18" s="65" t="s">
        <v>81</v>
      </c>
      <c r="B18" s="58"/>
      <c r="C18" s="59"/>
      <c r="D18" s="79"/>
      <c r="E18" s="60"/>
    </row>
    <row r="19" spans="1:5" ht="12">
      <c r="A19" s="65" t="s">
        <v>82</v>
      </c>
      <c r="B19" s="58"/>
      <c r="C19" s="59"/>
      <c r="D19" s="79"/>
      <c r="E19" s="60"/>
    </row>
    <row r="20" spans="1:5" ht="12">
      <c r="A20" s="65" t="s">
        <v>83</v>
      </c>
      <c r="B20" s="58"/>
      <c r="C20" s="59"/>
      <c r="D20" s="79"/>
      <c r="E20" s="60"/>
    </row>
    <row r="21" spans="1:5" ht="12">
      <c r="A21" s="66" t="s">
        <v>84</v>
      </c>
      <c r="B21" s="67"/>
      <c r="C21" s="68"/>
      <c r="D21" s="81"/>
      <c r="E21" s="69"/>
    </row>
    <row r="22" spans="1:5" ht="12">
      <c r="A22" s="65"/>
      <c r="B22" s="58"/>
      <c r="C22" s="59"/>
      <c r="D22" s="79"/>
      <c r="E22" s="60"/>
    </row>
    <row r="23" spans="1:5" ht="13.5" customHeight="1">
      <c r="A23" s="70" t="s">
        <v>85</v>
      </c>
      <c r="B23" s="62"/>
      <c r="C23" s="63"/>
      <c r="D23" s="80"/>
      <c r="E23" s="71">
        <f>ROUND(SUM(E11,E15,E17),2)</f>
        <v>0</v>
      </c>
    </row>
    <row r="24" spans="1:5" ht="12">
      <c r="A24" s="65"/>
      <c r="B24" s="58"/>
      <c r="C24" s="59"/>
      <c r="D24" s="79"/>
      <c r="E24" s="60"/>
    </row>
    <row r="25" spans="1:5" ht="12">
      <c r="A25" s="65"/>
      <c r="B25" s="58"/>
      <c r="C25" s="59"/>
      <c r="D25" s="79"/>
      <c r="E25" s="60"/>
    </row>
    <row r="26" spans="1:5" ht="13.5" customHeight="1">
      <c r="A26" s="57" t="s">
        <v>86</v>
      </c>
      <c r="B26" s="58"/>
      <c r="C26" s="59"/>
      <c r="D26" s="79"/>
      <c r="E26" s="60"/>
    </row>
    <row r="27" spans="1:5" ht="12">
      <c r="A27" s="57" t="s">
        <v>87</v>
      </c>
      <c r="B27" s="58"/>
      <c r="C27" s="59"/>
      <c r="D27" s="79"/>
      <c r="E27" s="60"/>
    </row>
    <row r="28" spans="1:5" ht="12">
      <c r="A28" s="61" t="s">
        <v>88</v>
      </c>
      <c r="B28" s="62"/>
      <c r="C28" s="63"/>
      <c r="D28" s="80"/>
      <c r="E28" s="64"/>
    </row>
    <row r="29" spans="1:5" ht="18" customHeight="1">
      <c r="A29" s="57" t="s">
        <v>89</v>
      </c>
      <c r="B29" s="58" t="s">
        <v>77</v>
      </c>
      <c r="C29" s="59">
        <v>0.21</v>
      </c>
      <c r="D29" s="79">
        <v>0</v>
      </c>
      <c r="E29" s="60">
        <f>ROUND(C29*D29,2)</f>
        <v>0</v>
      </c>
    </row>
    <row r="30" spans="1:5" ht="12">
      <c r="A30" s="65" t="s">
        <v>90</v>
      </c>
      <c r="B30" s="58"/>
      <c r="C30" s="59"/>
      <c r="D30" s="79"/>
      <c r="E30" s="60"/>
    </row>
    <row r="31" spans="1:5" ht="12">
      <c r="A31" s="66" t="s">
        <v>91</v>
      </c>
      <c r="B31" s="67"/>
      <c r="C31" s="68"/>
      <c r="D31" s="81"/>
      <c r="E31" s="69"/>
    </row>
    <row r="32" spans="1:5" ht="18" customHeight="1">
      <c r="A32" s="57" t="s">
        <v>92</v>
      </c>
      <c r="B32" s="58" t="s">
        <v>93</v>
      </c>
      <c r="C32" s="59">
        <v>20</v>
      </c>
      <c r="D32" s="79">
        <v>0</v>
      </c>
      <c r="E32" s="60">
        <f>ROUND(C32*D32,2)</f>
        <v>0</v>
      </c>
    </row>
    <row r="33" spans="1:5" ht="12">
      <c r="A33" s="65" t="s">
        <v>94</v>
      </c>
      <c r="B33" s="58"/>
      <c r="C33" s="59"/>
      <c r="D33" s="79"/>
      <c r="E33" s="60"/>
    </row>
    <row r="34" spans="1:5" ht="12">
      <c r="A34" s="65" t="s">
        <v>95</v>
      </c>
      <c r="B34" s="58"/>
      <c r="C34" s="59"/>
      <c r="D34" s="79"/>
      <c r="E34" s="60"/>
    </row>
    <row r="35" spans="1:5" ht="12">
      <c r="A35" s="65" t="s">
        <v>96</v>
      </c>
      <c r="B35" s="58"/>
      <c r="C35" s="59"/>
      <c r="D35" s="79"/>
      <c r="E35" s="60"/>
    </row>
    <row r="36" spans="1:5" ht="12">
      <c r="A36" s="66" t="s">
        <v>97</v>
      </c>
      <c r="B36" s="67"/>
      <c r="C36" s="68"/>
      <c r="D36" s="81"/>
      <c r="E36" s="69"/>
    </row>
    <row r="37" spans="1:5" ht="18" customHeight="1">
      <c r="A37" s="57" t="s">
        <v>98</v>
      </c>
      <c r="B37" s="58" t="s">
        <v>99</v>
      </c>
      <c r="C37" s="59">
        <v>65.598</v>
      </c>
      <c r="D37" s="79">
        <v>0</v>
      </c>
      <c r="E37" s="60">
        <f>ROUND(C37*D37,2)</f>
        <v>0</v>
      </c>
    </row>
    <row r="38" spans="1:5" ht="12">
      <c r="A38" s="65" t="s">
        <v>100</v>
      </c>
      <c r="B38" s="58"/>
      <c r="C38" s="59"/>
      <c r="D38" s="79"/>
      <c r="E38" s="60"/>
    </row>
    <row r="39" spans="1:5" ht="12">
      <c r="A39" s="65" t="s">
        <v>101</v>
      </c>
      <c r="B39" s="58"/>
      <c r="C39" s="59"/>
      <c r="D39" s="79"/>
      <c r="E39" s="60"/>
    </row>
    <row r="40" spans="1:5" ht="12">
      <c r="A40" s="66" t="s">
        <v>102</v>
      </c>
      <c r="B40" s="67"/>
      <c r="C40" s="68"/>
      <c r="D40" s="81"/>
      <c r="E40" s="69"/>
    </row>
    <row r="41" spans="1:5" ht="18" customHeight="1">
      <c r="A41" s="57" t="s">
        <v>103</v>
      </c>
      <c r="B41" s="58" t="s">
        <v>104</v>
      </c>
      <c r="C41" s="59">
        <v>0.871</v>
      </c>
      <c r="D41" s="79">
        <v>0</v>
      </c>
      <c r="E41" s="60">
        <f>ROUND(C41*D41,2)</f>
        <v>0</v>
      </c>
    </row>
    <row r="42" spans="1:5" ht="12">
      <c r="A42" s="65" t="s">
        <v>105</v>
      </c>
      <c r="B42" s="58"/>
      <c r="C42" s="59"/>
      <c r="D42" s="79"/>
      <c r="E42" s="60"/>
    </row>
    <row r="43" spans="1:5" ht="12">
      <c r="A43" s="65" t="s">
        <v>106</v>
      </c>
      <c r="B43" s="58"/>
      <c r="C43" s="59"/>
      <c r="D43" s="79"/>
      <c r="E43" s="60"/>
    </row>
    <row r="44" spans="1:5" ht="12">
      <c r="A44" s="65" t="s">
        <v>107</v>
      </c>
      <c r="B44" s="58"/>
      <c r="C44" s="59"/>
      <c r="D44" s="79"/>
      <c r="E44" s="60"/>
    </row>
    <row r="45" spans="1:5" ht="12">
      <c r="A45" s="66" t="s">
        <v>108</v>
      </c>
      <c r="B45" s="67"/>
      <c r="C45" s="68"/>
      <c r="D45" s="81"/>
      <c r="E45" s="69"/>
    </row>
    <row r="46" spans="1:5" ht="18" customHeight="1">
      <c r="A46" s="57" t="s">
        <v>109</v>
      </c>
      <c r="B46" s="58" t="s">
        <v>110</v>
      </c>
      <c r="C46" s="59">
        <v>21</v>
      </c>
      <c r="D46" s="79">
        <v>0</v>
      </c>
      <c r="E46" s="60">
        <f>ROUND(C46*D46,2)</f>
        <v>0</v>
      </c>
    </row>
    <row r="47" spans="1:5" ht="12">
      <c r="A47" s="65" t="s">
        <v>111</v>
      </c>
      <c r="B47" s="58"/>
      <c r="C47" s="59"/>
      <c r="D47" s="79"/>
      <c r="E47" s="60"/>
    </row>
    <row r="48" spans="1:5" ht="12">
      <c r="A48" s="65" t="s">
        <v>112</v>
      </c>
      <c r="B48" s="58"/>
      <c r="C48" s="59"/>
      <c r="D48" s="79"/>
      <c r="E48" s="60"/>
    </row>
    <row r="49" spans="1:5" ht="12">
      <c r="A49" s="65" t="s">
        <v>113</v>
      </c>
      <c r="B49" s="58"/>
      <c r="C49" s="59"/>
      <c r="D49" s="79"/>
      <c r="E49" s="60"/>
    </row>
    <row r="50" spans="1:5" ht="12">
      <c r="A50" s="65" t="s">
        <v>114</v>
      </c>
      <c r="B50" s="58"/>
      <c r="C50" s="59"/>
      <c r="D50" s="79"/>
      <c r="E50" s="60"/>
    </row>
    <row r="51" spans="1:5" ht="12">
      <c r="A51" s="66" t="s">
        <v>115</v>
      </c>
      <c r="B51" s="67"/>
      <c r="C51" s="68"/>
      <c r="D51" s="81"/>
      <c r="E51" s="69"/>
    </row>
    <row r="52" spans="1:5" ht="18" customHeight="1">
      <c r="A52" s="57" t="s">
        <v>116</v>
      </c>
      <c r="B52" s="58" t="s">
        <v>104</v>
      </c>
      <c r="C52" s="59">
        <v>0.02</v>
      </c>
      <c r="D52" s="79">
        <v>0</v>
      </c>
      <c r="E52" s="60">
        <f>ROUND(C52*D52,2)</f>
        <v>0</v>
      </c>
    </row>
    <row r="53" spans="1:5" ht="12">
      <c r="A53" s="65" t="s">
        <v>117</v>
      </c>
      <c r="B53" s="58"/>
      <c r="C53" s="59"/>
      <c r="D53" s="79"/>
      <c r="E53" s="60"/>
    </row>
    <row r="54" spans="1:5" ht="12">
      <c r="A54" s="65" t="s">
        <v>118</v>
      </c>
      <c r="B54" s="58"/>
      <c r="C54" s="59"/>
      <c r="D54" s="79"/>
      <c r="E54" s="60"/>
    </row>
    <row r="55" spans="1:5" ht="12">
      <c r="A55" s="65" t="s">
        <v>119</v>
      </c>
      <c r="B55" s="58"/>
      <c r="C55" s="59"/>
      <c r="D55" s="79"/>
      <c r="E55" s="60"/>
    </row>
    <row r="56" spans="1:5" ht="12">
      <c r="A56" s="66" t="s">
        <v>120</v>
      </c>
      <c r="B56" s="67"/>
      <c r="C56" s="68"/>
      <c r="D56" s="81"/>
      <c r="E56" s="69"/>
    </row>
    <row r="57" spans="1:5" ht="18" customHeight="1">
      <c r="A57" s="57" t="s">
        <v>121</v>
      </c>
      <c r="B57" s="58" t="s">
        <v>122</v>
      </c>
      <c r="C57" s="59">
        <v>0.5</v>
      </c>
      <c r="D57" s="79">
        <v>0</v>
      </c>
      <c r="E57" s="60">
        <f>ROUND(C57*D57,2)</f>
        <v>0</v>
      </c>
    </row>
    <row r="58" spans="1:5" ht="12">
      <c r="A58" s="65" t="s">
        <v>123</v>
      </c>
      <c r="B58" s="58"/>
      <c r="C58" s="59"/>
      <c r="D58" s="79"/>
      <c r="E58" s="60"/>
    </row>
    <row r="59" spans="1:5" ht="12">
      <c r="A59" s="65" t="s">
        <v>124</v>
      </c>
      <c r="B59" s="58"/>
      <c r="C59" s="59"/>
      <c r="D59" s="79"/>
      <c r="E59" s="60"/>
    </row>
    <row r="60" spans="1:5" ht="12">
      <c r="A60" s="66" t="s">
        <v>125</v>
      </c>
      <c r="B60" s="67"/>
      <c r="C60" s="68"/>
      <c r="D60" s="81"/>
      <c r="E60" s="69"/>
    </row>
    <row r="61" spans="1:5" ht="18" customHeight="1">
      <c r="A61" s="57" t="s">
        <v>126</v>
      </c>
      <c r="B61" s="58" t="s">
        <v>72</v>
      </c>
      <c r="C61" s="59">
        <v>1</v>
      </c>
      <c r="D61" s="79">
        <v>0</v>
      </c>
      <c r="E61" s="60">
        <f>ROUND(C61*D61,2)</f>
        <v>0</v>
      </c>
    </row>
    <row r="62" spans="1:5" ht="12">
      <c r="A62" s="66" t="s">
        <v>127</v>
      </c>
      <c r="B62" s="67"/>
      <c r="C62" s="68"/>
      <c r="D62" s="81"/>
      <c r="E62" s="69"/>
    </row>
    <row r="63" spans="1:5" ht="18" customHeight="1">
      <c r="A63" s="57" t="s">
        <v>128</v>
      </c>
      <c r="B63" s="58" t="s">
        <v>129</v>
      </c>
      <c r="C63" s="59">
        <v>48</v>
      </c>
      <c r="D63" s="79">
        <v>0</v>
      </c>
      <c r="E63" s="60">
        <f>ROUND(C63*D63,2)</f>
        <v>0</v>
      </c>
    </row>
    <row r="64" spans="1:5" ht="12">
      <c r="A64" s="66" t="s">
        <v>130</v>
      </c>
      <c r="B64" s="67"/>
      <c r="C64" s="68"/>
      <c r="D64" s="81"/>
      <c r="E64" s="69"/>
    </row>
    <row r="65" spans="1:5" ht="18" customHeight="1">
      <c r="A65" s="57" t="s">
        <v>131</v>
      </c>
      <c r="B65" s="58" t="s">
        <v>132</v>
      </c>
      <c r="C65" s="59">
        <v>35</v>
      </c>
      <c r="D65" s="79">
        <v>0</v>
      </c>
      <c r="E65" s="60">
        <f>ROUND(C65*D65,2)</f>
        <v>0</v>
      </c>
    </row>
    <row r="66" spans="1:5" ht="12">
      <c r="A66" s="65" t="s">
        <v>133</v>
      </c>
      <c r="B66" s="58"/>
      <c r="C66" s="59"/>
      <c r="D66" s="79"/>
      <c r="E66" s="60"/>
    </row>
    <row r="67" spans="1:5" ht="12">
      <c r="A67" s="66" t="s">
        <v>134</v>
      </c>
      <c r="B67" s="67"/>
      <c r="C67" s="68"/>
      <c r="D67" s="81"/>
      <c r="E67" s="69"/>
    </row>
    <row r="68" spans="1:5" ht="18" customHeight="1">
      <c r="A68" s="57" t="s">
        <v>135</v>
      </c>
      <c r="B68" s="58" t="s">
        <v>110</v>
      </c>
      <c r="C68" s="59">
        <v>24</v>
      </c>
      <c r="D68" s="79">
        <v>0</v>
      </c>
      <c r="E68" s="60">
        <f>ROUND(C68*D68,2)</f>
        <v>0</v>
      </c>
    </row>
    <row r="69" spans="1:5" ht="12">
      <c r="A69" s="65" t="s">
        <v>136</v>
      </c>
      <c r="B69" s="58"/>
      <c r="C69" s="59"/>
      <c r="D69" s="79"/>
      <c r="E69" s="60"/>
    </row>
    <row r="70" spans="1:5" ht="12">
      <c r="A70" s="65" t="s">
        <v>137</v>
      </c>
      <c r="B70" s="58"/>
      <c r="C70" s="59"/>
      <c r="D70" s="79"/>
      <c r="E70" s="60"/>
    </row>
    <row r="71" spans="1:5" ht="12">
      <c r="A71" s="66" t="s">
        <v>138</v>
      </c>
      <c r="B71" s="67"/>
      <c r="C71" s="68"/>
      <c r="D71" s="81"/>
      <c r="E71" s="69"/>
    </row>
    <row r="72" spans="1:5" ht="12">
      <c r="A72" s="65"/>
      <c r="B72" s="58"/>
      <c r="C72" s="59"/>
      <c r="D72" s="79"/>
      <c r="E72" s="60"/>
    </row>
    <row r="73" spans="1:5" ht="13.5" customHeight="1">
      <c r="A73" s="70" t="s">
        <v>139</v>
      </c>
      <c r="B73" s="62"/>
      <c r="C73" s="63"/>
      <c r="D73" s="80"/>
      <c r="E73" s="71">
        <f>ROUND(SUM(E29,E32,E37,E41,E46,E52,E57,E61,E63,E65,E68),2)</f>
        <v>0</v>
      </c>
    </row>
    <row r="74" spans="1:5" ht="12">
      <c r="A74" s="65"/>
      <c r="B74" s="58"/>
      <c r="C74" s="59"/>
      <c r="D74" s="79"/>
      <c r="E74" s="60"/>
    </row>
    <row r="75" spans="1:5" ht="12">
      <c r="A75" s="65"/>
      <c r="B75" s="58"/>
      <c r="C75" s="59"/>
      <c r="D75" s="79"/>
      <c r="E75" s="60"/>
    </row>
    <row r="76" spans="1:5" ht="13.5" customHeight="1">
      <c r="A76" s="57" t="s">
        <v>140</v>
      </c>
      <c r="B76" s="58"/>
      <c r="C76" s="59"/>
      <c r="D76" s="79"/>
      <c r="E76" s="60"/>
    </row>
    <row r="77" spans="1:5" ht="12">
      <c r="A77" s="57" t="s">
        <v>141</v>
      </c>
      <c r="B77" s="58"/>
      <c r="C77" s="59"/>
      <c r="D77" s="79"/>
      <c r="E77" s="60"/>
    </row>
    <row r="78" spans="1:5" ht="12">
      <c r="A78" s="61" t="s">
        <v>142</v>
      </c>
      <c r="B78" s="62"/>
      <c r="C78" s="63"/>
      <c r="D78" s="80"/>
      <c r="E78" s="64"/>
    </row>
    <row r="79" spans="1:5" ht="18" customHeight="1">
      <c r="A79" s="57" t="s">
        <v>143</v>
      </c>
      <c r="B79" s="58" t="s">
        <v>122</v>
      </c>
      <c r="C79" s="59">
        <v>11</v>
      </c>
      <c r="D79" s="79">
        <v>0</v>
      </c>
      <c r="E79" s="60">
        <f>ROUND(C79*D79,2)</f>
        <v>0</v>
      </c>
    </row>
    <row r="80" spans="1:5" ht="12">
      <c r="A80" s="65" t="s">
        <v>144</v>
      </c>
      <c r="B80" s="58"/>
      <c r="C80" s="59"/>
      <c r="D80" s="79"/>
      <c r="E80" s="60"/>
    </row>
    <row r="81" spans="1:5" ht="12">
      <c r="A81" s="65" t="s">
        <v>145</v>
      </c>
      <c r="B81" s="58"/>
      <c r="C81" s="59"/>
      <c r="D81" s="79"/>
      <c r="E81" s="60"/>
    </row>
    <row r="82" spans="1:5" ht="12">
      <c r="A82" s="66" t="s">
        <v>146</v>
      </c>
      <c r="B82" s="67"/>
      <c r="C82" s="68"/>
      <c r="D82" s="81"/>
      <c r="E82" s="69"/>
    </row>
    <row r="83" spans="1:5" ht="18" customHeight="1">
      <c r="A83" s="57" t="s">
        <v>147</v>
      </c>
      <c r="B83" s="58" t="s">
        <v>148</v>
      </c>
      <c r="C83" s="59">
        <v>0.1</v>
      </c>
      <c r="D83" s="79">
        <v>0</v>
      </c>
      <c r="E83" s="60">
        <f>ROUND(C83*D83,2)</f>
        <v>0</v>
      </c>
    </row>
    <row r="84" spans="1:5" ht="12">
      <c r="A84" s="65" t="s">
        <v>149</v>
      </c>
      <c r="B84" s="58"/>
      <c r="C84" s="59"/>
      <c r="D84" s="79"/>
      <c r="E84" s="60"/>
    </row>
    <row r="85" spans="1:5" ht="12">
      <c r="A85" s="65" t="s">
        <v>150</v>
      </c>
      <c r="B85" s="58"/>
      <c r="C85" s="59"/>
      <c r="D85" s="79"/>
      <c r="E85" s="60"/>
    </row>
    <row r="86" spans="1:5" ht="12">
      <c r="A86" s="66" t="s">
        <v>151</v>
      </c>
      <c r="B86" s="67"/>
      <c r="C86" s="68"/>
      <c r="D86" s="81"/>
      <c r="E86" s="69"/>
    </row>
    <row r="87" spans="1:5" ht="18" customHeight="1">
      <c r="A87" s="57" t="s">
        <v>152</v>
      </c>
      <c r="B87" s="58" t="s">
        <v>110</v>
      </c>
      <c r="C87" s="59">
        <v>2.7</v>
      </c>
      <c r="D87" s="79">
        <v>0</v>
      </c>
      <c r="E87" s="60">
        <f>ROUND(C87*D87,2)</f>
        <v>0</v>
      </c>
    </row>
    <row r="88" spans="1:5" ht="12">
      <c r="A88" s="65" t="s">
        <v>153</v>
      </c>
      <c r="B88" s="58"/>
      <c r="C88" s="59"/>
      <c r="D88" s="79"/>
      <c r="E88" s="60"/>
    </row>
    <row r="89" spans="1:5" ht="12">
      <c r="A89" s="66" t="s">
        <v>154</v>
      </c>
      <c r="B89" s="67"/>
      <c r="C89" s="68"/>
      <c r="D89" s="81"/>
      <c r="E89" s="69"/>
    </row>
    <row r="90" spans="1:5" ht="18" customHeight="1">
      <c r="A90" s="57" t="s">
        <v>155</v>
      </c>
      <c r="B90" s="58" t="s">
        <v>110</v>
      </c>
      <c r="C90" s="59">
        <v>2.7</v>
      </c>
      <c r="D90" s="79">
        <v>0</v>
      </c>
      <c r="E90" s="60">
        <f>ROUND(C90*D90,2)</f>
        <v>0</v>
      </c>
    </row>
    <row r="91" spans="1:5" ht="12">
      <c r="A91" s="65" t="s">
        <v>153</v>
      </c>
      <c r="B91" s="58"/>
      <c r="C91" s="59"/>
      <c r="D91" s="79"/>
      <c r="E91" s="60"/>
    </row>
    <row r="92" spans="1:5" ht="12">
      <c r="A92" s="65" t="s">
        <v>156</v>
      </c>
      <c r="B92" s="58"/>
      <c r="C92" s="59"/>
      <c r="D92" s="79"/>
      <c r="E92" s="60"/>
    </row>
    <row r="93" spans="1:5" ht="12">
      <c r="A93" s="65" t="s">
        <v>157</v>
      </c>
      <c r="B93" s="58"/>
      <c r="C93" s="59"/>
      <c r="D93" s="79"/>
      <c r="E93" s="60"/>
    </row>
    <row r="94" spans="1:5" ht="12">
      <c r="A94" s="66" t="s">
        <v>158</v>
      </c>
      <c r="B94" s="67"/>
      <c r="C94" s="68"/>
      <c r="D94" s="81"/>
      <c r="E94" s="69"/>
    </row>
    <row r="95" spans="1:5" ht="18" customHeight="1">
      <c r="A95" s="57" t="s">
        <v>159</v>
      </c>
      <c r="B95" s="58" t="s">
        <v>132</v>
      </c>
      <c r="C95" s="59">
        <v>9</v>
      </c>
      <c r="D95" s="79">
        <v>0</v>
      </c>
      <c r="E95" s="60">
        <f>ROUND(C95*D95,2)</f>
        <v>0</v>
      </c>
    </row>
    <row r="96" spans="1:5" ht="12">
      <c r="A96" s="65" t="s">
        <v>160</v>
      </c>
      <c r="B96" s="58"/>
      <c r="C96" s="59"/>
      <c r="D96" s="79"/>
      <c r="E96" s="60"/>
    </row>
    <row r="97" spans="1:5" ht="12">
      <c r="A97" s="65" t="s">
        <v>161</v>
      </c>
      <c r="B97" s="58"/>
      <c r="C97" s="59"/>
      <c r="D97" s="79"/>
      <c r="E97" s="60"/>
    </row>
    <row r="98" spans="1:5" ht="12">
      <c r="A98" s="66" t="s">
        <v>162</v>
      </c>
      <c r="B98" s="67"/>
      <c r="C98" s="68"/>
      <c r="D98" s="81"/>
      <c r="E98" s="69"/>
    </row>
    <row r="99" spans="1:5" ht="18" customHeight="1">
      <c r="A99" s="57" t="s">
        <v>163</v>
      </c>
      <c r="B99" s="58" t="s">
        <v>164</v>
      </c>
      <c r="C99" s="59">
        <v>5</v>
      </c>
      <c r="D99" s="79">
        <v>0</v>
      </c>
      <c r="E99" s="60">
        <f>ROUND(C99*D99,2)</f>
        <v>0</v>
      </c>
    </row>
    <row r="100" spans="1:5" ht="12">
      <c r="A100" s="65" t="s">
        <v>165</v>
      </c>
      <c r="B100" s="58"/>
      <c r="C100" s="59"/>
      <c r="D100" s="79"/>
      <c r="E100" s="60"/>
    </row>
    <row r="101" spans="1:5" ht="12">
      <c r="A101" s="66" t="s">
        <v>166</v>
      </c>
      <c r="B101" s="67"/>
      <c r="C101" s="68"/>
      <c r="D101" s="81"/>
      <c r="E101" s="69"/>
    </row>
    <row r="102" spans="1:5" ht="12">
      <c r="A102" s="65"/>
      <c r="B102" s="58"/>
      <c r="C102" s="59"/>
      <c r="D102" s="79"/>
      <c r="E102" s="60"/>
    </row>
    <row r="103" spans="1:5" ht="13.5" customHeight="1">
      <c r="A103" s="70" t="s">
        <v>167</v>
      </c>
      <c r="B103" s="62"/>
      <c r="C103" s="63"/>
      <c r="D103" s="80"/>
      <c r="E103" s="71">
        <f>ROUND(SUM(E79,E83,E87,E90,E95,E99),2)</f>
        <v>0</v>
      </c>
    </row>
    <row r="104" spans="1:5" ht="12">
      <c r="A104" s="65"/>
      <c r="B104" s="58"/>
      <c r="C104" s="59"/>
      <c r="D104" s="79"/>
      <c r="E104" s="60"/>
    </row>
    <row r="105" spans="1:5" ht="12">
      <c r="A105" s="65"/>
      <c r="B105" s="58"/>
      <c r="C105" s="59"/>
      <c r="D105" s="79"/>
      <c r="E105" s="60"/>
    </row>
    <row r="106" spans="1:5" ht="13.5" customHeight="1">
      <c r="A106" s="57" t="s">
        <v>168</v>
      </c>
      <c r="B106" s="58"/>
      <c r="C106" s="59"/>
      <c r="D106" s="79"/>
      <c r="E106" s="60"/>
    </row>
    <row r="107" spans="1:5" ht="12">
      <c r="A107" s="61" t="s">
        <v>169</v>
      </c>
      <c r="B107" s="62"/>
      <c r="C107" s="63"/>
      <c r="D107" s="80"/>
      <c r="E107" s="64"/>
    </row>
    <row r="108" spans="1:5" ht="18" customHeight="1">
      <c r="A108" s="57" t="s">
        <v>170</v>
      </c>
      <c r="B108" s="58" t="s">
        <v>171</v>
      </c>
      <c r="C108" s="59">
        <v>42</v>
      </c>
      <c r="D108" s="79">
        <v>0</v>
      </c>
      <c r="E108" s="60">
        <f>ROUND(C108*D108,2)</f>
        <v>0</v>
      </c>
    </row>
    <row r="109" spans="1:5" ht="12">
      <c r="A109" s="65" t="s">
        <v>172</v>
      </c>
      <c r="B109" s="58"/>
      <c r="C109" s="59"/>
      <c r="D109" s="79"/>
      <c r="E109" s="60"/>
    </row>
    <row r="110" spans="1:5" ht="12">
      <c r="A110" s="65" t="s">
        <v>173</v>
      </c>
      <c r="B110" s="58"/>
      <c r="C110" s="59"/>
      <c r="D110" s="79"/>
      <c r="E110" s="60"/>
    </row>
    <row r="111" spans="1:5" ht="12">
      <c r="A111" s="66" t="s">
        <v>174</v>
      </c>
      <c r="B111" s="67"/>
      <c r="C111" s="68"/>
      <c r="D111" s="81"/>
      <c r="E111" s="69"/>
    </row>
    <row r="112" spans="1:5" ht="18" customHeight="1">
      <c r="A112" s="57" t="s">
        <v>175</v>
      </c>
      <c r="B112" s="58" t="s">
        <v>77</v>
      </c>
      <c r="C112" s="59">
        <v>0.193</v>
      </c>
      <c r="D112" s="79">
        <v>0</v>
      </c>
      <c r="E112" s="60">
        <f>ROUND(C112*D112,2)</f>
        <v>0</v>
      </c>
    </row>
    <row r="113" spans="1:5" ht="12">
      <c r="A113" s="65" t="s">
        <v>176</v>
      </c>
      <c r="B113" s="58"/>
      <c r="C113" s="59"/>
      <c r="D113" s="79"/>
      <c r="E113" s="60"/>
    </row>
    <row r="114" spans="1:5" ht="12">
      <c r="A114" s="66" t="s">
        <v>177</v>
      </c>
      <c r="B114" s="67"/>
      <c r="C114" s="68"/>
      <c r="D114" s="81"/>
      <c r="E114" s="69"/>
    </row>
    <row r="115" spans="1:5" ht="18" customHeight="1">
      <c r="A115" s="57" t="s">
        <v>178</v>
      </c>
      <c r="B115" s="58" t="s">
        <v>179</v>
      </c>
      <c r="C115" s="59">
        <v>1</v>
      </c>
      <c r="D115" s="79">
        <v>0</v>
      </c>
      <c r="E115" s="60">
        <f>ROUND(C115*D115,2)</f>
        <v>0</v>
      </c>
    </row>
    <row r="116" spans="1:5" ht="12">
      <c r="A116" s="65" t="s">
        <v>180</v>
      </c>
      <c r="B116" s="58"/>
      <c r="C116" s="59"/>
      <c r="D116" s="79"/>
      <c r="E116" s="60"/>
    </row>
    <row r="117" spans="1:5" ht="12">
      <c r="A117" s="65" t="s">
        <v>181</v>
      </c>
      <c r="B117" s="58"/>
      <c r="C117" s="59"/>
      <c r="D117" s="79"/>
      <c r="E117" s="60"/>
    </row>
    <row r="118" spans="1:5" ht="12">
      <c r="A118" s="66" t="s">
        <v>182</v>
      </c>
      <c r="B118" s="67"/>
      <c r="C118" s="68"/>
      <c r="D118" s="81"/>
      <c r="E118" s="69"/>
    </row>
    <row r="119" spans="1:5" ht="18" customHeight="1">
      <c r="A119" s="57" t="s">
        <v>183</v>
      </c>
      <c r="B119" s="58" t="s">
        <v>148</v>
      </c>
      <c r="C119" s="59">
        <v>0.02</v>
      </c>
      <c r="D119" s="79">
        <v>0</v>
      </c>
      <c r="E119" s="60">
        <f>ROUND(C119*D119,2)</f>
        <v>0</v>
      </c>
    </row>
    <row r="120" spans="1:5" ht="12">
      <c r="A120" s="65" t="s">
        <v>184</v>
      </c>
      <c r="B120" s="58"/>
      <c r="C120" s="59"/>
      <c r="D120" s="79"/>
      <c r="E120" s="60"/>
    </row>
    <row r="121" spans="1:5" ht="12">
      <c r="A121" s="65" t="s">
        <v>185</v>
      </c>
      <c r="B121" s="58"/>
      <c r="C121" s="59"/>
      <c r="D121" s="79"/>
      <c r="E121" s="60"/>
    </row>
    <row r="122" spans="1:5" ht="12">
      <c r="A122" s="66" t="s">
        <v>186</v>
      </c>
      <c r="B122" s="67"/>
      <c r="C122" s="68"/>
      <c r="D122" s="81"/>
      <c r="E122" s="69"/>
    </row>
    <row r="123" spans="1:5" ht="18" customHeight="1">
      <c r="A123" s="57" t="s">
        <v>187</v>
      </c>
      <c r="B123" s="58" t="s">
        <v>148</v>
      </c>
      <c r="C123" s="59">
        <v>0.009</v>
      </c>
      <c r="D123" s="79">
        <v>0</v>
      </c>
      <c r="E123" s="60">
        <f>ROUND(C123*D123,2)</f>
        <v>0</v>
      </c>
    </row>
    <row r="124" spans="1:5" ht="12">
      <c r="A124" s="65" t="s">
        <v>184</v>
      </c>
      <c r="B124" s="58"/>
      <c r="C124" s="59"/>
      <c r="D124" s="79"/>
      <c r="E124" s="60"/>
    </row>
    <row r="125" spans="1:5" ht="12">
      <c r="A125" s="65" t="s">
        <v>188</v>
      </c>
      <c r="B125" s="58"/>
      <c r="C125" s="59"/>
      <c r="D125" s="79"/>
      <c r="E125" s="60"/>
    </row>
    <row r="126" spans="1:5" ht="12">
      <c r="A126" s="66" t="s">
        <v>189</v>
      </c>
      <c r="B126" s="67"/>
      <c r="C126" s="68"/>
      <c r="D126" s="81"/>
      <c r="E126" s="69"/>
    </row>
    <row r="127" spans="1:5" ht="18" customHeight="1">
      <c r="A127" s="57" t="s">
        <v>190</v>
      </c>
      <c r="B127" s="58" t="s">
        <v>179</v>
      </c>
      <c r="C127" s="59">
        <v>1</v>
      </c>
      <c r="D127" s="79">
        <v>0</v>
      </c>
      <c r="E127" s="60">
        <f>ROUND(C127*D127,2)</f>
        <v>0</v>
      </c>
    </row>
    <row r="128" spans="1:5" ht="12">
      <c r="A128" s="65" t="s">
        <v>180</v>
      </c>
      <c r="B128" s="58"/>
      <c r="C128" s="59"/>
      <c r="D128" s="79"/>
      <c r="E128" s="60"/>
    </row>
    <row r="129" spans="1:5" ht="12">
      <c r="A129" s="65" t="s">
        <v>191</v>
      </c>
      <c r="B129" s="58"/>
      <c r="C129" s="59"/>
      <c r="D129" s="79"/>
      <c r="E129" s="60"/>
    </row>
    <row r="130" spans="1:5" ht="12">
      <c r="A130" s="66" t="s">
        <v>192</v>
      </c>
      <c r="B130" s="67"/>
      <c r="C130" s="68"/>
      <c r="D130" s="81"/>
      <c r="E130" s="69"/>
    </row>
    <row r="131" spans="1:5" ht="18" customHeight="1">
      <c r="A131" s="57" t="s">
        <v>193</v>
      </c>
      <c r="B131" s="58" t="s">
        <v>110</v>
      </c>
      <c r="C131" s="59">
        <v>13.01</v>
      </c>
      <c r="D131" s="79">
        <v>0</v>
      </c>
      <c r="E131" s="60">
        <f>ROUND(C131*D131,2)</f>
        <v>0</v>
      </c>
    </row>
    <row r="132" spans="1:5" ht="12">
      <c r="A132" s="65" t="s">
        <v>194</v>
      </c>
      <c r="B132" s="58"/>
      <c r="C132" s="59"/>
      <c r="D132" s="79"/>
      <c r="E132" s="60"/>
    </row>
    <row r="133" spans="1:5" ht="12">
      <c r="A133" s="66" t="s">
        <v>195</v>
      </c>
      <c r="B133" s="67"/>
      <c r="C133" s="68"/>
      <c r="D133" s="81"/>
      <c r="E133" s="69"/>
    </row>
    <row r="134" spans="1:5" ht="18" customHeight="1">
      <c r="A134" s="57" t="s">
        <v>196</v>
      </c>
      <c r="B134" s="58" t="s">
        <v>110</v>
      </c>
      <c r="C134" s="59">
        <v>0.75</v>
      </c>
      <c r="D134" s="79">
        <v>0</v>
      </c>
      <c r="E134" s="60">
        <f>ROUND(C134*D134,2)</f>
        <v>0</v>
      </c>
    </row>
    <row r="135" spans="1:5" ht="12">
      <c r="A135" s="65" t="s">
        <v>197</v>
      </c>
      <c r="B135" s="58"/>
      <c r="C135" s="59"/>
      <c r="D135" s="79"/>
      <c r="E135" s="60"/>
    </row>
    <row r="136" spans="1:5" ht="12">
      <c r="A136" s="66" t="s">
        <v>198</v>
      </c>
      <c r="B136" s="67"/>
      <c r="C136" s="68"/>
      <c r="D136" s="81"/>
      <c r="E136" s="69"/>
    </row>
    <row r="137" spans="1:5" ht="18" customHeight="1">
      <c r="A137" s="57" t="s">
        <v>199</v>
      </c>
      <c r="B137" s="58" t="s">
        <v>110</v>
      </c>
      <c r="C137" s="59">
        <v>3.75</v>
      </c>
      <c r="D137" s="79">
        <v>0</v>
      </c>
      <c r="E137" s="60">
        <f>ROUND(C137*D137,2)</f>
        <v>0</v>
      </c>
    </row>
    <row r="138" spans="1:5" ht="12">
      <c r="A138" s="65" t="s">
        <v>194</v>
      </c>
      <c r="B138" s="58"/>
      <c r="C138" s="59"/>
      <c r="D138" s="79"/>
      <c r="E138" s="60"/>
    </row>
    <row r="139" spans="1:5" ht="12">
      <c r="A139" s="66" t="s">
        <v>200</v>
      </c>
      <c r="B139" s="67"/>
      <c r="C139" s="68"/>
      <c r="D139" s="81"/>
      <c r="E139" s="69"/>
    </row>
    <row r="140" spans="1:5" ht="18" customHeight="1">
      <c r="A140" s="57" t="s">
        <v>201</v>
      </c>
      <c r="B140" s="58" t="s">
        <v>148</v>
      </c>
      <c r="C140" s="59">
        <v>0.05</v>
      </c>
      <c r="D140" s="79">
        <v>0</v>
      </c>
      <c r="E140" s="60">
        <f>ROUND(C140*D140,2)</f>
        <v>0</v>
      </c>
    </row>
    <row r="141" spans="1:5" ht="12">
      <c r="A141" s="65" t="s">
        <v>184</v>
      </c>
      <c r="B141" s="58"/>
      <c r="C141" s="59"/>
      <c r="D141" s="79"/>
      <c r="E141" s="60"/>
    </row>
    <row r="142" spans="1:5" ht="12">
      <c r="A142" s="65" t="s">
        <v>202</v>
      </c>
      <c r="B142" s="58"/>
      <c r="C142" s="59"/>
      <c r="D142" s="79"/>
      <c r="E142" s="60"/>
    </row>
    <row r="143" spans="1:5" ht="12">
      <c r="A143" s="66" t="s">
        <v>203</v>
      </c>
      <c r="B143" s="67"/>
      <c r="C143" s="68"/>
      <c r="D143" s="81"/>
      <c r="E143" s="69"/>
    </row>
    <row r="144" spans="1:5" ht="18" customHeight="1">
      <c r="A144" s="57" t="s">
        <v>204</v>
      </c>
      <c r="B144" s="58" t="s">
        <v>205</v>
      </c>
      <c r="C144" s="59">
        <v>3</v>
      </c>
      <c r="D144" s="79">
        <v>0</v>
      </c>
      <c r="E144" s="60">
        <f>ROUND(C144*D144,2)</f>
        <v>0</v>
      </c>
    </row>
    <row r="145" spans="1:5" ht="12">
      <c r="A145" s="65" t="s">
        <v>206</v>
      </c>
      <c r="B145" s="58"/>
      <c r="C145" s="59"/>
      <c r="D145" s="79"/>
      <c r="E145" s="60"/>
    </row>
    <row r="146" spans="1:5" ht="12">
      <c r="A146" s="65" t="s">
        <v>207</v>
      </c>
      <c r="B146" s="58"/>
      <c r="C146" s="59"/>
      <c r="D146" s="79"/>
      <c r="E146" s="60"/>
    </row>
    <row r="147" spans="1:5" ht="12">
      <c r="A147" s="65" t="s">
        <v>208</v>
      </c>
      <c r="B147" s="58"/>
      <c r="C147" s="59"/>
      <c r="D147" s="79"/>
      <c r="E147" s="60"/>
    </row>
    <row r="148" spans="1:5" ht="12">
      <c r="A148" s="65" t="s">
        <v>209</v>
      </c>
      <c r="B148" s="58"/>
      <c r="C148" s="59"/>
      <c r="D148" s="79"/>
      <c r="E148" s="60"/>
    </row>
    <row r="149" spans="1:5" ht="12">
      <c r="A149" s="65" t="s">
        <v>210</v>
      </c>
      <c r="B149" s="58"/>
      <c r="C149" s="59"/>
      <c r="D149" s="79"/>
      <c r="E149" s="60"/>
    </row>
    <row r="150" spans="1:5" ht="12">
      <c r="A150" s="66" t="s">
        <v>211</v>
      </c>
      <c r="B150" s="67"/>
      <c r="C150" s="68"/>
      <c r="D150" s="81"/>
      <c r="E150" s="69"/>
    </row>
    <row r="151" spans="1:5" ht="12">
      <c r="A151" s="65"/>
      <c r="B151" s="58"/>
      <c r="C151" s="59"/>
      <c r="D151" s="79"/>
      <c r="E151" s="60"/>
    </row>
    <row r="152" spans="1:5" ht="13.5" customHeight="1">
      <c r="A152" s="70" t="s">
        <v>212</v>
      </c>
      <c r="B152" s="62"/>
      <c r="C152" s="63"/>
      <c r="D152" s="80"/>
      <c r="E152" s="71">
        <f>ROUND(SUM(E108,E112,E115,E119,E123,E127,E131,E134,E137,E140,E144),2)</f>
        <v>0</v>
      </c>
    </row>
    <row r="153" spans="1:5" ht="12">
      <c r="A153" s="65"/>
      <c r="B153" s="58"/>
      <c r="C153" s="59"/>
      <c r="D153" s="79"/>
      <c r="E153" s="60"/>
    </row>
    <row r="154" spans="1:5" ht="12">
      <c r="A154" s="65"/>
      <c r="B154" s="58"/>
      <c r="C154" s="59"/>
      <c r="D154" s="79"/>
      <c r="E154" s="60"/>
    </row>
    <row r="155" spans="1:5" ht="13.5" customHeight="1">
      <c r="A155" s="57" t="s">
        <v>213</v>
      </c>
      <c r="B155" s="58"/>
      <c r="C155" s="59"/>
      <c r="D155" s="79"/>
      <c r="E155" s="60"/>
    </row>
    <row r="156" spans="1:5" ht="12">
      <c r="A156" s="57" t="s">
        <v>214</v>
      </c>
      <c r="B156" s="58"/>
      <c r="C156" s="59"/>
      <c r="D156" s="79"/>
      <c r="E156" s="60"/>
    </row>
    <row r="157" spans="1:5" ht="12">
      <c r="A157" s="61" t="s">
        <v>215</v>
      </c>
      <c r="B157" s="62"/>
      <c r="C157" s="63"/>
      <c r="D157" s="80"/>
      <c r="E157" s="64"/>
    </row>
    <row r="158" spans="1:5" ht="18" customHeight="1">
      <c r="A158" s="57" t="s">
        <v>216</v>
      </c>
      <c r="B158" s="58" t="s">
        <v>93</v>
      </c>
      <c r="C158" s="59">
        <v>20</v>
      </c>
      <c r="D158" s="79">
        <v>0</v>
      </c>
      <c r="E158" s="60">
        <f>ROUND(C158*D158,2)</f>
        <v>0</v>
      </c>
    </row>
    <row r="159" spans="1:5" ht="12">
      <c r="A159" s="65" t="s">
        <v>217</v>
      </c>
      <c r="B159" s="58"/>
      <c r="C159" s="59"/>
      <c r="D159" s="79"/>
      <c r="E159" s="60"/>
    </row>
    <row r="160" spans="1:5" ht="12">
      <c r="A160" s="65" t="s">
        <v>218</v>
      </c>
      <c r="B160" s="58"/>
      <c r="C160" s="59"/>
      <c r="D160" s="79"/>
      <c r="E160" s="60"/>
    </row>
    <row r="161" spans="1:5" ht="12">
      <c r="A161" s="66" t="s">
        <v>219</v>
      </c>
      <c r="B161" s="67"/>
      <c r="C161" s="68"/>
      <c r="D161" s="81"/>
      <c r="E161" s="69"/>
    </row>
    <row r="162" spans="1:5" ht="18" customHeight="1">
      <c r="A162" s="57" t="s">
        <v>220</v>
      </c>
      <c r="B162" s="58" t="s">
        <v>77</v>
      </c>
      <c r="C162" s="59">
        <v>0.08</v>
      </c>
      <c r="D162" s="79">
        <v>0</v>
      </c>
      <c r="E162" s="60">
        <f>ROUND(C162*D162,2)</f>
        <v>0</v>
      </c>
    </row>
    <row r="163" spans="1:5" ht="12">
      <c r="A163" s="65" t="s">
        <v>221</v>
      </c>
      <c r="B163" s="58"/>
      <c r="C163" s="59"/>
      <c r="D163" s="79"/>
      <c r="E163" s="60"/>
    </row>
    <row r="164" spans="1:5" ht="12">
      <c r="A164" s="65" t="s">
        <v>222</v>
      </c>
      <c r="B164" s="58"/>
      <c r="C164" s="59"/>
      <c r="D164" s="79"/>
      <c r="E164" s="60"/>
    </row>
    <row r="165" spans="1:5" ht="12">
      <c r="A165" s="65" t="s">
        <v>223</v>
      </c>
      <c r="B165" s="58"/>
      <c r="C165" s="59"/>
      <c r="D165" s="79"/>
      <c r="E165" s="60"/>
    </row>
    <row r="166" spans="1:5" ht="12">
      <c r="A166" s="65" t="s">
        <v>224</v>
      </c>
      <c r="B166" s="58"/>
      <c r="C166" s="59"/>
      <c r="D166" s="79"/>
      <c r="E166" s="60"/>
    </row>
    <row r="167" spans="1:5" ht="12">
      <c r="A167" s="66" t="s">
        <v>225</v>
      </c>
      <c r="B167" s="67"/>
      <c r="C167" s="68"/>
      <c r="D167" s="81"/>
      <c r="E167" s="69"/>
    </row>
    <row r="168" spans="1:5" ht="18" customHeight="1">
      <c r="A168" s="57" t="s">
        <v>226</v>
      </c>
      <c r="B168" s="58" t="s">
        <v>77</v>
      </c>
      <c r="C168" s="59">
        <v>0.08</v>
      </c>
      <c r="D168" s="79">
        <v>0</v>
      </c>
      <c r="E168" s="60">
        <f>ROUND(C168*D168,2)</f>
        <v>0</v>
      </c>
    </row>
    <row r="169" spans="1:5" ht="12">
      <c r="A169" s="65" t="s">
        <v>227</v>
      </c>
      <c r="B169" s="58"/>
      <c r="C169" s="59"/>
      <c r="D169" s="79"/>
      <c r="E169" s="60"/>
    </row>
    <row r="170" spans="1:5" ht="12">
      <c r="A170" s="66" t="s">
        <v>228</v>
      </c>
      <c r="B170" s="67"/>
      <c r="C170" s="68"/>
      <c r="D170" s="81"/>
      <c r="E170" s="69"/>
    </row>
    <row r="171" spans="1:5" ht="18" customHeight="1">
      <c r="A171" s="57" t="s">
        <v>229</v>
      </c>
      <c r="B171" s="58" t="s">
        <v>77</v>
      </c>
      <c r="C171" s="59">
        <v>0.34</v>
      </c>
      <c r="D171" s="79">
        <v>0</v>
      </c>
      <c r="E171" s="60">
        <f>ROUND(C171*D171,2)</f>
        <v>0</v>
      </c>
    </row>
    <row r="172" spans="1:5" ht="12">
      <c r="A172" s="65" t="s">
        <v>230</v>
      </c>
      <c r="B172" s="58"/>
      <c r="C172" s="59"/>
      <c r="D172" s="79"/>
      <c r="E172" s="60"/>
    </row>
    <row r="173" spans="1:5" ht="12">
      <c r="A173" s="66" t="s">
        <v>231</v>
      </c>
      <c r="B173" s="67"/>
      <c r="C173" s="68"/>
      <c r="D173" s="81"/>
      <c r="E173" s="69"/>
    </row>
    <row r="174" spans="1:5" ht="18" customHeight="1">
      <c r="A174" s="57" t="s">
        <v>232</v>
      </c>
      <c r="B174" s="58" t="s">
        <v>233</v>
      </c>
      <c r="C174" s="59">
        <v>0.2</v>
      </c>
      <c r="D174" s="79">
        <v>0</v>
      </c>
      <c r="E174" s="60">
        <f>ROUND(C174*D174,2)</f>
        <v>0</v>
      </c>
    </row>
    <row r="175" spans="1:5" ht="12">
      <c r="A175" s="65" t="s">
        <v>234</v>
      </c>
      <c r="B175" s="58"/>
      <c r="C175" s="59"/>
      <c r="D175" s="79"/>
      <c r="E175" s="60"/>
    </row>
    <row r="176" spans="1:5" ht="12">
      <c r="A176" s="65" t="s">
        <v>235</v>
      </c>
      <c r="B176" s="58"/>
      <c r="C176" s="59"/>
      <c r="D176" s="79"/>
      <c r="E176" s="60"/>
    </row>
    <row r="177" spans="1:5" ht="12">
      <c r="A177" s="66" t="s">
        <v>236</v>
      </c>
      <c r="B177" s="67"/>
      <c r="C177" s="68"/>
      <c r="D177" s="81"/>
      <c r="E177" s="69"/>
    </row>
    <row r="178" spans="1:5" ht="18" customHeight="1">
      <c r="A178" s="57" t="s">
        <v>237</v>
      </c>
      <c r="B178" s="58" t="s">
        <v>77</v>
      </c>
      <c r="C178" s="59">
        <v>0.05</v>
      </c>
      <c r="D178" s="79">
        <v>0</v>
      </c>
      <c r="E178" s="60">
        <f>ROUND(C178*D178,2)</f>
        <v>0</v>
      </c>
    </row>
    <row r="179" spans="1:5" ht="12">
      <c r="A179" s="65" t="s">
        <v>238</v>
      </c>
      <c r="B179" s="58"/>
      <c r="C179" s="59"/>
      <c r="D179" s="79"/>
      <c r="E179" s="60"/>
    </row>
    <row r="180" spans="1:5" ht="12">
      <c r="A180" s="65" t="s">
        <v>239</v>
      </c>
      <c r="B180" s="58"/>
      <c r="C180" s="59"/>
      <c r="D180" s="79"/>
      <c r="E180" s="60"/>
    </row>
    <row r="181" spans="1:5" ht="12">
      <c r="A181" s="65" t="s">
        <v>240</v>
      </c>
      <c r="B181" s="58"/>
      <c r="C181" s="59"/>
      <c r="D181" s="79"/>
      <c r="E181" s="60"/>
    </row>
    <row r="182" spans="1:5" ht="12">
      <c r="A182" s="66" t="s">
        <v>241</v>
      </c>
      <c r="B182" s="67"/>
      <c r="C182" s="68"/>
      <c r="D182" s="81"/>
      <c r="E182" s="69"/>
    </row>
    <row r="183" spans="1:5" ht="18" customHeight="1">
      <c r="A183" s="57" t="s">
        <v>242</v>
      </c>
      <c r="B183" s="58" t="s">
        <v>148</v>
      </c>
      <c r="C183" s="59">
        <v>0.09</v>
      </c>
      <c r="D183" s="79">
        <v>0</v>
      </c>
      <c r="E183" s="60">
        <f>ROUND(C183*D183,2)</f>
        <v>0</v>
      </c>
    </row>
    <row r="184" spans="1:5" ht="12">
      <c r="A184" s="65" t="s">
        <v>243</v>
      </c>
      <c r="B184" s="58"/>
      <c r="C184" s="59"/>
      <c r="D184" s="79"/>
      <c r="E184" s="60"/>
    </row>
    <row r="185" spans="1:5" ht="12">
      <c r="A185" s="65" t="s">
        <v>244</v>
      </c>
      <c r="B185" s="58"/>
      <c r="C185" s="59"/>
      <c r="D185" s="79"/>
      <c r="E185" s="60"/>
    </row>
    <row r="186" spans="1:5" ht="12">
      <c r="A186" s="66" t="s">
        <v>241</v>
      </c>
      <c r="B186" s="67"/>
      <c r="C186" s="68"/>
      <c r="D186" s="81"/>
      <c r="E186" s="69"/>
    </row>
    <row r="187" spans="1:5" ht="12">
      <c r="A187" s="65"/>
      <c r="B187" s="58"/>
      <c r="C187" s="59"/>
      <c r="D187" s="79"/>
      <c r="E187" s="60"/>
    </row>
    <row r="188" spans="1:5" ht="13.5" customHeight="1">
      <c r="A188" s="70" t="s">
        <v>245</v>
      </c>
      <c r="B188" s="62"/>
      <c r="C188" s="63"/>
      <c r="D188" s="80"/>
      <c r="E188" s="71">
        <f>ROUND(SUM(E158,E162,E168,E171,E174,E178,E183),2)</f>
        <v>0</v>
      </c>
    </row>
    <row r="189" spans="1:5" ht="3.75" customHeight="1">
      <c r="A189" s="65"/>
      <c r="B189" s="58"/>
      <c r="C189" s="59"/>
      <c r="D189" s="79"/>
      <c r="E189" s="60"/>
    </row>
    <row r="190" spans="1:5" ht="12">
      <c r="A190" s="83" t="s">
        <v>265</v>
      </c>
      <c r="B190" s="84"/>
      <c r="C190" s="84"/>
      <c r="D190" s="84"/>
      <c r="E190" s="82">
        <f>ROUND(SUM(E23,E73,E103,E152,E188),2)</f>
        <v>0</v>
      </c>
    </row>
    <row r="191" spans="1:5" ht="12">
      <c r="A191" s="85" t="s">
        <v>264</v>
      </c>
      <c r="B191" s="86"/>
      <c r="C191" s="86"/>
      <c r="D191" s="87"/>
      <c r="E191" s="82">
        <f>ROUND(E190*0.23,2)</f>
        <v>0</v>
      </c>
    </row>
    <row r="192" spans="1:5" ht="12">
      <c r="A192" s="85" t="s">
        <v>263</v>
      </c>
      <c r="B192" s="86"/>
      <c r="C192" s="86"/>
      <c r="D192" s="87"/>
      <c r="E192" s="82">
        <f>ROUND(SUM(E190,E191),2)</f>
        <v>0</v>
      </c>
    </row>
  </sheetData>
  <sheetProtection/>
  <mergeCells count="3">
    <mergeCell ref="A190:D190"/>
    <mergeCell ref="A191:D191"/>
    <mergeCell ref="A192:D192"/>
  </mergeCells>
  <printOptions/>
  <pageMargins left="0.625" right="0.1527777777777778" top="0.3888888888888889" bottom="0.7916666666666666" header="0.75" footer="0.3888888888888889"/>
  <pageSetup horizontalDpi="600" verticalDpi="600" orientation="portrait" paperSize="9" r:id="rId1"/>
  <headerFooter alignWithMargins="0">
    <oddFooter>&amp;C&amp;P&amp;R&amp;8&amp;YMicrosoft Excel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3" sqref="D13"/>
    </sheetView>
  </sheetViews>
  <sheetFormatPr defaultColWidth="9.28125" defaultRowHeight="12"/>
  <cols>
    <col min="1" max="1" width="7.421875" style="1" customWidth="1"/>
    <col min="2" max="2" width="76.8515625" style="1" customWidth="1"/>
    <col min="3" max="3" width="13.8515625" style="1" customWidth="1"/>
    <col min="4" max="4" width="16.8515625" style="2" customWidth="1"/>
    <col min="5" max="16384" width="9.28125" style="1" customWidth="1"/>
  </cols>
  <sheetData>
    <row r="1" ht="12" customHeight="1">
      <c r="A1" s="1" t="s">
        <v>0</v>
      </c>
    </row>
    <row r="3" ht="15" customHeight="1">
      <c r="A3" s="3" t="s">
        <v>1</v>
      </c>
    </row>
    <row r="4" spans="1:4" ht="12.75">
      <c r="A4" s="6" t="s">
        <v>2</v>
      </c>
      <c r="B4" s="7"/>
      <c r="C4" s="7"/>
      <c r="D4" s="8"/>
    </row>
    <row r="5" ht="24" customHeight="1">
      <c r="A5" s="49" t="s">
        <v>246</v>
      </c>
    </row>
    <row r="7" spans="1:4" ht="12">
      <c r="A7" s="7"/>
      <c r="B7" s="7"/>
      <c r="C7" s="7"/>
      <c r="D7" s="8"/>
    </row>
    <row r="8" spans="1:4" ht="15" customHeight="1">
      <c r="A8" s="25" t="s">
        <v>247</v>
      </c>
      <c r="B8" s="54" t="s">
        <v>248</v>
      </c>
      <c r="C8" s="54" t="s">
        <v>249</v>
      </c>
      <c r="D8" s="56" t="s">
        <v>67</v>
      </c>
    </row>
    <row r="9" spans="1:4" ht="15.75" customHeight="1">
      <c r="A9" s="74" t="s">
        <v>250</v>
      </c>
      <c r="B9" s="72" t="s">
        <v>251</v>
      </c>
      <c r="C9" s="73" t="s">
        <v>12</v>
      </c>
      <c r="D9" s="75">
        <f>Uproszcz!E23</f>
        <v>0</v>
      </c>
    </row>
    <row r="10" spans="1:4" ht="15.75" customHeight="1">
      <c r="A10" s="74" t="s">
        <v>252</v>
      </c>
      <c r="B10" s="72" t="s">
        <v>253</v>
      </c>
      <c r="C10" s="73" t="s">
        <v>17</v>
      </c>
      <c r="D10" s="75">
        <f>Uproszcz!E73</f>
        <v>0</v>
      </c>
    </row>
    <row r="11" spans="1:4" ht="15.75" customHeight="1">
      <c r="A11" s="74" t="s">
        <v>254</v>
      </c>
      <c r="B11" s="72" t="s">
        <v>255</v>
      </c>
      <c r="C11" s="73" t="s">
        <v>14</v>
      </c>
      <c r="D11" s="75">
        <f>Uproszcz!E103</f>
        <v>0</v>
      </c>
    </row>
    <row r="12" spans="1:4" ht="15.75" customHeight="1">
      <c r="A12" s="74" t="s">
        <v>256</v>
      </c>
      <c r="B12" s="72" t="s">
        <v>257</v>
      </c>
      <c r="C12" s="73" t="s">
        <v>19</v>
      </c>
      <c r="D12" s="75">
        <f>Uproszcz!E152</f>
        <v>0</v>
      </c>
    </row>
    <row r="13" spans="1:4" ht="15.75" customHeight="1">
      <c r="A13" s="74" t="s">
        <v>258</v>
      </c>
      <c r="B13" s="72" t="s">
        <v>259</v>
      </c>
      <c r="C13" s="73" t="s">
        <v>23</v>
      </c>
      <c r="D13" s="75">
        <f>Uproszcz!E188</f>
        <v>0</v>
      </c>
    </row>
    <row r="14" spans="1:4" ht="3.75" customHeight="1" thickBot="1">
      <c r="A14" s="43"/>
      <c r="B14" s="33"/>
      <c r="C14" s="33"/>
      <c r="D14" s="52"/>
    </row>
    <row r="15" ht="12.75" thickTop="1"/>
  </sheetData>
  <sheetProtection/>
  <printOptions/>
  <pageMargins left="0.8611111111111112" right="0.1527777777777778" top="0.3888888888888889" bottom="0.7916666666666666" header="0.75" footer="0.3888888888888889"/>
  <pageSetup horizontalDpi="600" verticalDpi="600" orientation="portrait" paperSize="9" r:id="rId1"/>
  <headerFooter alignWithMargins="0">
    <oddFooter>&amp;C&amp;P&amp;R&amp;8&amp;YMicrosoft 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swieloch</cp:lastModifiedBy>
  <dcterms:created xsi:type="dcterms:W3CDTF">2018-06-21T10:21:21Z</dcterms:created>
  <dcterms:modified xsi:type="dcterms:W3CDTF">2018-06-28T11:37:24Z</dcterms:modified>
  <cp:category/>
  <cp:version/>
  <cp:contentType/>
  <cp:contentStatus/>
</cp:coreProperties>
</file>