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Tomasz\Desktop\zlecenia do 30 tys. EURO\2018r\"/>
    </mc:Choice>
  </mc:AlternateContent>
  <bookViews>
    <workbookView xWindow="0" yWindow="0" windowWidth="19065" windowHeight="8190"/>
  </bookViews>
  <sheets>
    <sheet name="3.17 Chociszewskiego K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6" i="1"/>
  <c r="G25" i="1"/>
  <c r="G24" i="1"/>
  <c r="G21" i="1"/>
  <c r="G20" i="1"/>
  <c r="G19" i="1"/>
  <c r="G16" i="1"/>
  <c r="G13" i="1"/>
  <c r="G12" i="1"/>
  <c r="G11" i="1"/>
  <c r="G10" i="1"/>
  <c r="G9" i="1"/>
  <c r="G8" i="1"/>
  <c r="G7" i="1"/>
  <c r="E16" i="1" l="1"/>
  <c r="E25" i="1"/>
  <c r="E19" i="1"/>
  <c r="E20" i="1" s="1"/>
  <c r="E26" i="1"/>
  <c r="E10" i="1"/>
  <c r="E8" i="1"/>
  <c r="E11" i="1" l="1"/>
  <c r="E12" i="1" l="1"/>
  <c r="E24" i="1" l="1"/>
  <c r="E13" i="1" l="1"/>
  <c r="G17" i="1" l="1"/>
  <c r="E21" i="1"/>
  <c r="G32" i="1" l="1"/>
  <c r="G27" i="1"/>
  <c r="G22" i="1"/>
  <c r="G14" i="1"/>
  <c r="G33" i="1" l="1"/>
  <c r="G34" i="1" s="1"/>
  <c r="G35" i="1" s="1"/>
</calcChain>
</file>

<file path=xl/sharedStrings.xml><?xml version="1.0" encoding="utf-8"?>
<sst xmlns="http://schemas.openxmlformats.org/spreadsheetml/2006/main" count="80" uniqueCount="44">
  <si>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</si>
  <si>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</si>
  <si>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</si>
  <si>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</si>
  <si>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</si>
  <si>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</si>
  <si>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</si>
  <si>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Regulacja wysokościowa skrzynek żeliwnych wodociągowych</t>
  </si>
  <si>
    <t>ŁĄCZNIE (NETTO)</t>
  </si>
  <si>
    <t>PODATEK VAT 23% (zgodnie z obowiązującymi przepisami)</t>
  </si>
  <si>
    <t>Łącznie kwota z podatkiem VAT</t>
  </si>
  <si>
    <t>Regulacja wysokościowa skrzynek żeliwnych gazociągowych</t>
  </si>
  <si>
    <t>Pozycja</t>
  </si>
  <si>
    <t>LP</t>
  </si>
  <si>
    <t>Jednostka obmiarowa</t>
  </si>
  <si>
    <t>Cena jednostkowa</t>
  </si>
  <si>
    <t>Ochrona istniejących drzew w okresie robót</t>
  </si>
  <si>
    <t>Rozebranie obrzeży 8x30 cm na podsypce piaskowej</t>
  </si>
  <si>
    <t>Rozebranie ław pod obrzeża z betonu</t>
  </si>
  <si>
    <t>Załadowanie gruzu koparko-ładowarką przy obsłudze na zmianę roboczą przez 3 samochody samowyładowcze</t>
  </si>
  <si>
    <t>Wywiezienie gruzu z terenu rozbiórki przy mechanicznym załadowaniu i wyładowaniu samochodem samowyładowczym</t>
  </si>
  <si>
    <t>Podbudowa betonowa bez dylatacji - grubość warstwy po zagęszczeniu 10 cm (beton C 8/10)</t>
  </si>
  <si>
    <t>Pielęgnacja piaskiem z polewaniem wodą podbudowy z mieszanki betonowej i z gruntu stabilizowanego cementem</t>
  </si>
  <si>
    <t>Rozebranie chodników i zjazdów z nawierzchni  bitumicznej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</si>
  <si>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</si>
  <si>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</si>
  <si>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Regulacja pionowa studzienek dla studzienek telefonicznych</t>
  </si>
  <si>
    <t>PODBUDOWY</t>
  </si>
  <si>
    <t>ROBOTY ZIEMNE</t>
  </si>
  <si>
    <t xml:space="preserve">ROBOTY PRZYGOTOWAWCZE </t>
  </si>
  <si>
    <t xml:space="preserve">ELEMENTY ULIC </t>
  </si>
  <si>
    <t xml:space="preserve">Ręczne profilowanie i zagęszczenie podłoża pod warstwy konstrukcyjne nawierzchni w gruncie kat. III-IV </t>
  </si>
  <si>
    <t>Remont chodnika po stronie północnej w ul. Chociszewskiego na odcinku od ul. Kasprzaka do ul. Głogowskiej w Poznaniu</t>
  </si>
  <si>
    <t>Chodniki z płyt betonowych 50x50x7 cm na podsypce cementowo-piaskowej z wypełnieniem spoin zaprawą cementową</t>
  </si>
  <si>
    <t>m2</t>
  </si>
  <si>
    <t>Rozebranie chodników, wysepek przystankowych i przejść dla pieszych z płyt betonowych na podsypce cementowo-piaskowej + dojścia</t>
  </si>
  <si>
    <t>Obrzeża betonowe o wymiarach 20x6 cm na podsypce cementowo-piaskowej z wypełnieniem spoin zaprawą cementową</t>
  </si>
  <si>
    <t xml:space="preserve">RAZEM : ROBOTY PRZYGOTOWAWCZE </t>
  </si>
  <si>
    <t>RAZEM : ROBOTY ZIEMNE</t>
  </si>
  <si>
    <t>RAZEM : PODBUDOWY</t>
  </si>
  <si>
    <t xml:space="preserve">RAZEM : ELEMENTY ULIC </t>
  </si>
  <si>
    <t>RAZEM : INNE ROBOTY</t>
  </si>
  <si>
    <t xml:space="preserve">Roboty ziemne wykonywane koparkami podsiębiernymi o poj. łyżki 0.40 m3 z transportem urobku samochodami samowyładowczymi </t>
  </si>
  <si>
    <t>PRZEDMIAR_OFERTA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</si>
</sst>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8"/>
  <sheetViews>
    <sheetView tabSelected="1" zoomScaleNormal="100" workbookViewId="0">
      <selection activeCell="B2" sqref="B2:G2"/>
    </sheetView>
  </sheetViews>
  <sheetFormatPr defaultColWidth="8.85546875" defaultRowHeight="15" x14ac:dyDescent="0.25"/>
  <cols>
    <col min="1" max="1" width="8.85546875" style="1"/>
    <col min="2" max="2" width="4" style="15" customWidth="1"/>
    <col min="3" max="3" width="70.140625" style="19" customWidth="1"/>
    <col min="4" max="4" width="11.7109375" style="16" customWidth="1"/>
    <col min="5" max="5" width="11.140625" style="16" customWidth="1"/>
    <col min="6" max="6" width="13.7109375" style="23" customWidth="1"/>
    <col min="7" max="7" width="11.28515625" style="23" customWidth="1"/>
    <col min="8" max="16384" width="8.85546875" style="1"/>
  </cols>
  <sheetData>
    <row r="1" spans="2:7" ht="18.75" x14ac:dyDescent="0.25">
      <c r="B1" s="30" t="s">
        <v>43</v>
      </c>
      <c r="C1" s="30"/>
      <c r="D1" s="30"/>
      <c r="E1" s="30"/>
      <c r="F1" s="30"/>
      <c r="G1" s="30"/>
    </row>
    <row r="2" spans="2:7" ht="34.5" customHeight="1" x14ac:dyDescent="0.25">
      <c r="B2" s="31" t="s">
        <v>32</v>
      </c>
      <c r="C2" s="31"/>
      <c r="D2" s="31"/>
      <c r="E2" s="31"/>
      <c r="F2" s="31"/>
      <c r="G2" s="31"/>
    </row>
    <row r="3" spans="2:7" s="2" customFormat="1" ht="15" customHeight="1" x14ac:dyDescent="0.25">
      <c r="B3" s="32" t="s">
        <v>13</v>
      </c>
      <c r="C3" s="33" t="s">
        <v>12</v>
      </c>
      <c r="D3" s="33" t="s">
        <v>14</v>
      </c>
      <c r="E3" s="33" t="s">
        <v>0</v>
      </c>
      <c r="F3" s="33" t="s">
        <v>15</v>
      </c>
      <c r="G3" s="33" t="s">
        <v>1</v>
      </c>
    </row>
    <row r="4" spans="2:7" s="2" customFormat="1" x14ac:dyDescent="0.25">
      <c r="B4" s="32"/>
      <c r="C4" s="33"/>
      <c r="D4" s="33"/>
      <c r="E4" s="33"/>
      <c r="F4" s="33"/>
      <c r="G4" s="33"/>
    </row>
    <row r="5" spans="2:7" s="2" customFormat="1" ht="19.5" customHeight="1" x14ac:dyDescent="0.25">
      <c r="B5" s="20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</row>
    <row r="6" spans="2:7" x14ac:dyDescent="0.25">
      <c r="B6" s="21" t="s">
        <v>2</v>
      </c>
      <c r="C6" s="5" t="s">
        <v>29</v>
      </c>
      <c r="D6" s="4" t="s">
        <v>2</v>
      </c>
      <c r="E6" s="4" t="s">
        <v>2</v>
      </c>
      <c r="F6" s="4" t="s">
        <v>2</v>
      </c>
      <c r="G6" s="4" t="s">
        <v>2</v>
      </c>
    </row>
    <row r="7" spans="2:7" x14ac:dyDescent="0.25">
      <c r="B7" s="22">
        <v>1</v>
      </c>
      <c r="C7" s="11" t="s">
        <v>16</v>
      </c>
      <c r="D7" s="7" t="s">
        <v>6</v>
      </c>
      <c r="E7" s="27">
        <v>6</v>
      </c>
      <c r="F7" s="9"/>
      <c r="G7" s="8">
        <f>ROUND(E7*F7,2)</f>
        <v>0</v>
      </c>
    </row>
    <row r="8" spans="2:7" ht="24" x14ac:dyDescent="0.25">
      <c r="B8" s="22">
        <v>2</v>
      </c>
      <c r="C8" s="6" t="s">
        <v>35</v>
      </c>
      <c r="D8" s="7" t="s">
        <v>3</v>
      </c>
      <c r="E8" s="10">
        <f>250+18</f>
        <v>268</v>
      </c>
      <c r="F8" s="7"/>
      <c r="G8" s="8">
        <f t="shared" ref="G8:G13" si="0">ROUND(E8*F8,2)</f>
        <v>0</v>
      </c>
    </row>
    <row r="9" spans="2:7" ht="17.25" x14ac:dyDescent="0.25">
      <c r="B9" s="22">
        <v>3</v>
      </c>
      <c r="C9" s="6" t="s">
        <v>23</v>
      </c>
      <c r="D9" s="7" t="s">
        <v>3</v>
      </c>
      <c r="E9" s="10">
        <v>9</v>
      </c>
      <c r="F9" s="7"/>
      <c r="G9" s="8">
        <f t="shared" si="0"/>
        <v>0</v>
      </c>
    </row>
    <row r="10" spans="2:7" x14ac:dyDescent="0.25">
      <c r="B10" s="22">
        <v>6</v>
      </c>
      <c r="C10" s="6" t="s">
        <v>17</v>
      </c>
      <c r="D10" s="7" t="s">
        <v>4</v>
      </c>
      <c r="E10" s="10">
        <f>140.5+24</f>
        <v>164.5</v>
      </c>
      <c r="F10" s="7"/>
      <c r="G10" s="8">
        <f t="shared" si="0"/>
        <v>0</v>
      </c>
    </row>
    <row r="11" spans="2:7" ht="17.25" x14ac:dyDescent="0.25">
      <c r="B11" s="22">
        <v>7</v>
      </c>
      <c r="C11" s="6" t="s">
        <v>18</v>
      </c>
      <c r="D11" s="7" t="s">
        <v>24</v>
      </c>
      <c r="E11" s="10">
        <f>E10*0.04</f>
        <v>6.58</v>
      </c>
      <c r="F11" s="7"/>
      <c r="G11" s="8">
        <f t="shared" si="0"/>
        <v>0</v>
      </c>
    </row>
    <row r="12" spans="2:7" ht="24" x14ac:dyDescent="0.25">
      <c r="B12" s="22">
        <v>8</v>
      </c>
      <c r="C12" s="6" t="s">
        <v>19</v>
      </c>
      <c r="D12" s="7" t="s">
        <v>24</v>
      </c>
      <c r="E12" s="10">
        <f>E8*0.05+E9*0.05+E10*0.08*0.3+E11</f>
        <v>24.378</v>
      </c>
      <c r="F12" s="7"/>
      <c r="G12" s="8">
        <f t="shared" si="0"/>
        <v>0</v>
      </c>
    </row>
    <row r="13" spans="2:7" ht="24" x14ac:dyDescent="0.25">
      <c r="B13" s="22">
        <v>9</v>
      </c>
      <c r="C13" s="6" t="s">
        <v>20</v>
      </c>
      <c r="D13" s="7" t="s">
        <v>24</v>
      </c>
      <c r="E13" s="10">
        <f>E12</f>
        <v>24.378</v>
      </c>
      <c r="F13" s="7"/>
      <c r="G13" s="8">
        <f t="shared" si="0"/>
        <v>0</v>
      </c>
    </row>
    <row r="14" spans="2:7" x14ac:dyDescent="0.25">
      <c r="B14" s="22"/>
      <c r="C14" s="6" t="s">
        <v>37</v>
      </c>
      <c r="D14" s="7"/>
      <c r="E14" s="10"/>
      <c r="F14" s="7"/>
      <c r="G14" s="8">
        <f>SUM(G7:G13)</f>
        <v>0</v>
      </c>
    </row>
    <row r="15" spans="2:7" x14ac:dyDescent="0.25">
      <c r="B15" s="25" t="s">
        <v>2</v>
      </c>
      <c r="C15" s="5" t="s">
        <v>28</v>
      </c>
      <c r="D15" s="26" t="s">
        <v>2</v>
      </c>
      <c r="E15" s="26" t="s">
        <v>2</v>
      </c>
      <c r="F15" s="26" t="s">
        <v>2</v>
      </c>
      <c r="G15" s="26" t="s">
        <v>2</v>
      </c>
    </row>
    <row r="16" spans="2:7" ht="24" x14ac:dyDescent="0.25">
      <c r="B16" s="22">
        <v>10</v>
      </c>
      <c r="C16" s="6" t="s">
        <v>42</v>
      </c>
      <c r="D16" s="7" t="s">
        <v>24</v>
      </c>
      <c r="E16" s="10">
        <f>(E19*0.23)+(155*0.1)</f>
        <v>57.13</v>
      </c>
      <c r="F16" s="7"/>
      <c r="G16" s="8">
        <f>ROUND(E16*F16,2)</f>
        <v>0</v>
      </c>
    </row>
    <row r="17" spans="2:7" x14ac:dyDescent="0.25">
      <c r="B17" s="22"/>
      <c r="C17" s="6" t="s">
        <v>38</v>
      </c>
      <c r="D17" s="7"/>
      <c r="E17" s="10"/>
      <c r="F17" s="7"/>
      <c r="G17" s="8">
        <f>SUM(G16:G16)</f>
        <v>0</v>
      </c>
    </row>
    <row r="18" spans="2:7" x14ac:dyDescent="0.25">
      <c r="B18" s="21" t="s">
        <v>2</v>
      </c>
      <c r="C18" s="5" t="s">
        <v>27</v>
      </c>
      <c r="D18" s="4" t="s">
        <v>2</v>
      </c>
      <c r="E18" s="4" t="s">
        <v>2</v>
      </c>
      <c r="F18" s="4" t="s">
        <v>2</v>
      </c>
      <c r="G18" s="4" t="s">
        <v>2</v>
      </c>
    </row>
    <row r="19" spans="2:7" ht="24" x14ac:dyDescent="0.25">
      <c r="B19" s="22">
        <v>11</v>
      </c>
      <c r="C19" s="6" t="s">
        <v>31</v>
      </c>
      <c r="D19" s="7" t="s">
        <v>3</v>
      </c>
      <c r="E19" s="7">
        <f>163+18</f>
        <v>181</v>
      </c>
      <c r="F19" s="9"/>
      <c r="G19" s="8">
        <f t="shared" ref="G19:G21" si="1">ROUND(E19*F19,2)</f>
        <v>0</v>
      </c>
    </row>
    <row r="20" spans="2:7" ht="24" x14ac:dyDescent="0.25">
      <c r="B20" s="22">
        <v>12</v>
      </c>
      <c r="C20" s="6" t="s">
        <v>21</v>
      </c>
      <c r="D20" s="7" t="s">
        <v>3</v>
      </c>
      <c r="E20" s="7">
        <f>E19</f>
        <v>181</v>
      </c>
      <c r="F20" s="7"/>
      <c r="G20" s="8">
        <f t="shared" si="1"/>
        <v>0</v>
      </c>
    </row>
    <row r="21" spans="2:7" ht="28.5" customHeight="1" x14ac:dyDescent="0.25">
      <c r="B21" s="22">
        <v>13</v>
      </c>
      <c r="C21" s="6" t="s">
        <v>22</v>
      </c>
      <c r="D21" s="7" t="s">
        <v>3</v>
      </c>
      <c r="E21" s="7">
        <f>E20</f>
        <v>181</v>
      </c>
      <c r="F21" s="7"/>
      <c r="G21" s="8">
        <f t="shared" si="1"/>
        <v>0</v>
      </c>
    </row>
    <row r="22" spans="2:7" x14ac:dyDescent="0.25">
      <c r="B22" s="22"/>
      <c r="C22" s="6" t="s">
        <v>39</v>
      </c>
      <c r="D22" s="7"/>
      <c r="E22" s="7"/>
      <c r="F22" s="7"/>
      <c r="G22" s="8">
        <f>SUM(G19:G21)</f>
        <v>0</v>
      </c>
    </row>
    <row r="23" spans="2:7" x14ac:dyDescent="0.25">
      <c r="B23" s="21" t="s">
        <v>2</v>
      </c>
      <c r="C23" s="5" t="s">
        <v>30</v>
      </c>
      <c r="D23" s="4" t="s">
        <v>2</v>
      </c>
      <c r="E23" s="4" t="s">
        <v>2</v>
      </c>
      <c r="F23" s="4" t="s">
        <v>2</v>
      </c>
      <c r="G23" s="4" t="s">
        <v>2</v>
      </c>
    </row>
    <row r="24" spans="2:7" ht="17.25" x14ac:dyDescent="0.25">
      <c r="B24" s="22">
        <v>14</v>
      </c>
      <c r="C24" s="11" t="s">
        <v>25</v>
      </c>
      <c r="D24" s="7" t="s">
        <v>24</v>
      </c>
      <c r="E24" s="10">
        <f>E25*0.04</f>
        <v>7.12</v>
      </c>
      <c r="F24" s="24"/>
      <c r="G24" s="8">
        <f t="shared" ref="G24:G26" si="2">ROUND(E24*F24,2)</f>
        <v>0</v>
      </c>
    </row>
    <row r="25" spans="2:7" ht="24" x14ac:dyDescent="0.25">
      <c r="B25" s="22">
        <v>15</v>
      </c>
      <c r="C25" s="6" t="s">
        <v>36</v>
      </c>
      <c r="D25" s="7" t="s">
        <v>4</v>
      </c>
      <c r="E25" s="7">
        <f>76+78+24</f>
        <v>178</v>
      </c>
      <c r="F25" s="7"/>
      <c r="G25" s="8">
        <f t="shared" si="2"/>
        <v>0</v>
      </c>
    </row>
    <row r="26" spans="2:7" ht="24" x14ac:dyDescent="0.25">
      <c r="B26" s="22">
        <v>16</v>
      </c>
      <c r="C26" s="6" t="s">
        <v>33</v>
      </c>
      <c r="D26" s="7" t="s">
        <v>34</v>
      </c>
      <c r="E26" s="7">
        <f>163+18</f>
        <v>181</v>
      </c>
      <c r="F26" s="7"/>
      <c r="G26" s="8">
        <f t="shared" si="2"/>
        <v>0</v>
      </c>
    </row>
    <row r="27" spans="2:7" x14ac:dyDescent="0.25">
      <c r="B27" s="22"/>
      <c r="C27" s="6" t="s">
        <v>40</v>
      </c>
      <c r="D27" s="7"/>
      <c r="E27" s="7"/>
      <c r="F27" s="7"/>
      <c r="G27" s="8">
        <f>SUM(G24:G26)</f>
        <v>0</v>
      </c>
    </row>
    <row r="28" spans="2:7" x14ac:dyDescent="0.25">
      <c r="B28" s="21" t="s">
        <v>2</v>
      </c>
      <c r="C28" s="5" t="s">
        <v>5</v>
      </c>
      <c r="D28" s="4" t="s">
        <v>2</v>
      </c>
      <c r="E28" s="4" t="s">
        <v>2</v>
      </c>
      <c r="F28" s="4" t="s">
        <v>2</v>
      </c>
      <c r="G28" s="4" t="s">
        <v>2</v>
      </c>
    </row>
    <row r="29" spans="2:7" x14ac:dyDescent="0.25">
      <c r="B29" s="22">
        <v>17</v>
      </c>
      <c r="C29" s="12" t="s">
        <v>26</v>
      </c>
      <c r="D29" s="7" t="s">
        <v>6</v>
      </c>
      <c r="E29" s="28">
        <v>1</v>
      </c>
      <c r="F29" s="7"/>
      <c r="G29" s="8">
        <f t="shared" ref="G29:G31" si="3">ROUND(E29*F29,2)</f>
        <v>0</v>
      </c>
    </row>
    <row r="30" spans="2:7" x14ac:dyDescent="0.25">
      <c r="B30" s="22">
        <v>18</v>
      </c>
      <c r="C30" s="12" t="s">
        <v>7</v>
      </c>
      <c r="D30" s="7" t="s">
        <v>6</v>
      </c>
      <c r="E30" s="28">
        <v>1</v>
      </c>
      <c r="F30" s="7"/>
      <c r="G30" s="8">
        <f t="shared" si="3"/>
        <v>0</v>
      </c>
    </row>
    <row r="31" spans="2:7" x14ac:dyDescent="0.25">
      <c r="B31" s="22">
        <v>19</v>
      </c>
      <c r="C31" s="12" t="s">
        <v>11</v>
      </c>
      <c r="D31" s="7" t="s">
        <v>6</v>
      </c>
      <c r="E31" s="28">
        <v>1</v>
      </c>
      <c r="F31" s="7"/>
      <c r="G31" s="8">
        <f t="shared" si="3"/>
        <v>0</v>
      </c>
    </row>
    <row r="32" spans="2:7" x14ac:dyDescent="0.25">
      <c r="B32" s="22"/>
      <c r="C32" s="12" t="s">
        <v>41</v>
      </c>
      <c r="D32" s="7"/>
      <c r="E32" s="28"/>
      <c r="F32" s="7"/>
      <c r="G32" s="8">
        <f>SUM(G29:G31)</f>
        <v>0</v>
      </c>
    </row>
    <row r="33" spans="2:7" x14ac:dyDescent="0.25">
      <c r="B33" s="29" t="s">
        <v>8</v>
      </c>
      <c r="C33" s="29"/>
      <c r="D33" s="29"/>
      <c r="E33" s="29"/>
      <c r="F33" s="29"/>
      <c r="G33" s="13">
        <f>G14+G17+G22+G27+G32</f>
        <v>0</v>
      </c>
    </row>
    <row r="34" spans="2:7" x14ac:dyDescent="0.25">
      <c r="B34" s="29" t="s">
        <v>9</v>
      </c>
      <c r="C34" s="29"/>
      <c r="D34" s="29"/>
      <c r="E34" s="29"/>
      <c r="F34" s="29"/>
      <c r="G34" s="13">
        <f>0.23*G33</f>
        <v>0</v>
      </c>
    </row>
    <row r="35" spans="2:7" x14ac:dyDescent="0.25">
      <c r="B35" s="29" t="s">
        <v>10</v>
      </c>
      <c r="C35" s="29"/>
      <c r="D35" s="29"/>
      <c r="E35" s="29"/>
      <c r="F35" s="29"/>
      <c r="G35" s="14">
        <f>SUM(G33:G34)</f>
        <v>0</v>
      </c>
    </row>
    <row r="36" spans="2:7" x14ac:dyDescent="0.25">
      <c r="C36" s="17"/>
      <c r="D36" s="18"/>
      <c r="E36" s="18"/>
    </row>
    <row r="37" spans="2:7" x14ac:dyDescent="0.25">
      <c r="C37" s="17"/>
      <c r="D37" s="18"/>
      <c r="E37" s="18"/>
    </row>
    <row r="38" spans="2:7" x14ac:dyDescent="0.25">
      <c r="C38" s="17"/>
      <c r="D38" s="18"/>
      <c r="E38" s="18"/>
    </row>
  </sheetData>
  <mergeCells count="11">
    <mergeCell ref="B34:F34"/>
    <mergeCell ref="B35:F35"/>
    <mergeCell ref="B33:F33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3.17 Chociszewskiego 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Tomasz</cp:lastModifiedBy>
  <cp:lastPrinted>2018-04-24T05:36:47Z</cp:lastPrinted>
  <dcterms:created xsi:type="dcterms:W3CDTF">2018-04-08T22:27:39Z</dcterms:created>
  <dcterms:modified xsi:type="dcterms:W3CDTF">2018-05-09T07:24:25Z</dcterms:modified>
</cp:coreProperties>
</file>