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ankiewicz\Zam.publ.2018\Drewlańska\"/>
    </mc:Choice>
  </mc:AlternateContent>
  <bookViews>
    <workbookView xWindow="0" yWindow="0" windowWidth="28800" windowHeight="12300" activeTab="3"/>
  </bookViews>
  <sheets>
    <sheet name="Drogowa" sheetId="1" r:id="rId1"/>
    <sheet name="Sanitarna" sheetId="2" r:id="rId2"/>
    <sheet name="Oświetlenie" sheetId="3" r:id="rId3"/>
    <sheet name="Zestawienie" sheetId="4" r:id="rId4"/>
  </sheets>
  <definedNames>
    <definedName name="_xlnm.Print_Area" localSheetId="0">Drogowa!$A$1:$F$139</definedName>
    <definedName name="_xlnm.Print_Titles" localSheetId="0">Drogowa!$6:$7</definedName>
  </definedNames>
  <calcPr calcId="162913"/>
</workbook>
</file>

<file path=xl/calcChain.xml><?xml version="1.0" encoding="utf-8"?>
<calcChain xmlns="http://schemas.openxmlformats.org/spreadsheetml/2006/main">
  <c r="C9" i="4" l="1"/>
  <c r="C8" i="4"/>
  <c r="C7" i="4"/>
  <c r="F43" i="3"/>
  <c r="F42" i="3"/>
  <c r="F41" i="3"/>
  <c r="F40" i="3"/>
  <c r="F39" i="3"/>
  <c r="F44" i="3" s="1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37" i="3" s="1"/>
  <c r="F45" i="3" s="1"/>
  <c r="C10" i="4" l="1"/>
  <c r="C11" i="4"/>
  <c r="C12" i="4" s="1"/>
  <c r="F31" i="2"/>
  <c r="F30" i="2"/>
  <c r="F29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27" i="2" s="1"/>
  <c r="F32" i="2" s="1"/>
  <c r="F9" i="2"/>
  <c r="F132" i="1" l="1"/>
  <c r="F131" i="1"/>
  <c r="F130" i="1"/>
  <c r="F129" i="1"/>
  <c r="F128" i="1"/>
  <c r="F127" i="1"/>
  <c r="F126" i="1"/>
  <c r="F125" i="1"/>
  <c r="F124" i="1"/>
  <c r="F123" i="1"/>
  <c r="F122" i="1"/>
  <c r="F119" i="1"/>
  <c r="F118" i="1"/>
  <c r="F117" i="1"/>
  <c r="F116" i="1"/>
  <c r="F115" i="1"/>
  <c r="F114" i="1"/>
  <c r="F111" i="1"/>
  <c r="F110" i="1"/>
  <c r="F109" i="1"/>
  <c r="F108" i="1"/>
  <c r="F105" i="1"/>
  <c r="F104" i="1"/>
  <c r="F103" i="1"/>
  <c r="F102" i="1"/>
  <c r="F101" i="1"/>
  <c r="F98" i="1"/>
  <c r="F97" i="1"/>
  <c r="F96" i="1"/>
  <c r="F95" i="1"/>
  <c r="F94" i="1"/>
  <c r="F93" i="1"/>
  <c r="F92" i="1"/>
  <c r="F91" i="1"/>
  <c r="F90" i="1"/>
  <c r="F89" i="1"/>
  <c r="F86" i="1"/>
  <c r="F85" i="1"/>
  <c r="F84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7" i="1" l="1"/>
  <c r="F112" i="1" l="1"/>
  <c r="F133" i="1"/>
  <c r="F106" i="1"/>
  <c r="F99" i="1"/>
  <c r="F120" i="1"/>
  <c r="F82" i="1"/>
  <c r="F134" i="1" l="1"/>
</calcChain>
</file>

<file path=xl/sharedStrings.xml><?xml version="1.0" encoding="utf-8"?>
<sst xmlns="http://schemas.openxmlformats.org/spreadsheetml/2006/main" count="597" uniqueCount="354">
  <si>
    <t>Lp.</t>
  </si>
  <si>
    <t>Opis</t>
  </si>
  <si>
    <t>Ilość</t>
  </si>
  <si>
    <t>Roboty pomiarowe przy liniowych robotach ziemnych - trasa drogi w terenie równinnym</t>
  </si>
  <si>
    <t>km</t>
  </si>
  <si>
    <t>Mechaniczne ścinanie drzew z karczowaniem pni o średnicy 16-25 cm  (Karczowanie drzew o średnicy 10÷35 cm (materiał do zagospodarowania przez Wykonawcę)  wycięcie drzew w pasie drogowym (w tym dwa drzewa dwupienne), kolidujących z projektowaną ulicą (z wywozem))</t>
  </si>
  <si>
    <t>szt.</t>
  </si>
  <si>
    <t>Wywożenie dłużyc na odległość do 2 km</t>
  </si>
  <si>
    <t>mp</t>
  </si>
  <si>
    <t>Wywożenie karpiny na odległość do 2 km</t>
  </si>
  <si>
    <t>Wywożenie gałęzi na odległość do 2 km</t>
  </si>
  <si>
    <t>Mechaniczne ścinanie drzew z karczowaniem pni o średnicy 46-55 cm  (Karczowanie drzew o średnicy 36÷55 cm (materiał do zagospodarowania przez Wykonawcę)  wycięcie drzew w pasie drogowym, kolidujących z projektowaną ulicą (z wywozem))</t>
  </si>
  <si>
    <t>10 d.1</t>
  </si>
  <si>
    <t>11 d.1</t>
  </si>
  <si>
    <t>12 d.1</t>
  </si>
  <si>
    <t>13 d.1</t>
  </si>
  <si>
    <t>14 d.1</t>
  </si>
  <si>
    <t>15 d.1</t>
  </si>
  <si>
    <t>16 d.1</t>
  </si>
  <si>
    <t>Mechaniczne karczowanie krzaków i podszyć średnich od 31% do 60% powierzchni  (karczowanie krzaków (kępy drzew o średnicy poniżej 10cm - 31szt. drzew) w pasie drogowym (z wywozem))</t>
  </si>
  <si>
    <t>ha</t>
  </si>
  <si>
    <t>17 d.1</t>
  </si>
  <si>
    <t>18 d.1</t>
  </si>
  <si>
    <t>19 d.1</t>
  </si>
  <si>
    <t>Zabezpieczenie drzew o średnicy ponad 30 cm na okres wykonywania robót ziemnych  (Ochrona istniejących drzew w okresie przebudowy ul. Drewlańskiej)</t>
  </si>
  <si>
    <t>20 d.1</t>
  </si>
  <si>
    <t>Usunięcie warstwy ziemi urodzajnej (humusu) o grubości do 15 cm za pomocą spycharek  Usunięcie warstwy ziemi urodzajnej (humusu) za pomocą spycharek - dodatek za każde dalsze 5 cm grubości  (Usunięcie warstwy ziemi urodzajnej (humusu) o grubości warstwy 10 cm ręcznie i mechanicznie z wywozem poza teren budowy w ciągu ul. Drewlańskiej)</t>
  </si>
  <si>
    <t>m2</t>
  </si>
  <si>
    <t>21 d.1</t>
  </si>
  <si>
    <t>Roboty ziemne wykonywane koparkami przedsiębiernymi 0.25 m3 w ziemi kat. I-III uprzednio zmagazynowanej w hałdach z transportem urobku samochodami samowyładowczymi na odległość do 1 km</t>
  </si>
  <si>
    <t>22 d.1</t>
  </si>
  <si>
    <t>23 d.1</t>
  </si>
  <si>
    <t>24 d.1</t>
  </si>
  <si>
    <t>Załadowanie gruzu koparko-ładowarką przy obsłudze na zmianę roboczą przez 5 samochodów samowyładowczych</t>
  </si>
  <si>
    <t>25 d.1</t>
  </si>
  <si>
    <t>Wywiezienie gruzu z terenu rozbiórki przy mechanicznym załadowaniu i wyładowaniu samochodem samowyładowczym na odległość 1 km</t>
  </si>
  <si>
    <t>26 d.1</t>
  </si>
  <si>
    <t>Wywiezienie gruzu z terenu rozbiórki przy mechanicznym załadowaniu i wyładowaniu samochodem samowyładowczym - dodatek za każdy następny rozpoczęty 1 km  (transport na łączną odległość 9 km) Krotność = 8</t>
  </si>
  <si>
    <t>27 d.1</t>
  </si>
  <si>
    <t>28 d.1</t>
  </si>
  <si>
    <t>29 d.1</t>
  </si>
  <si>
    <t>30 d.1</t>
  </si>
  <si>
    <t>31 d.1</t>
  </si>
  <si>
    <t>32 d.1</t>
  </si>
  <si>
    <t>Ręczne rozebranie nawierzchni z kostki kamiennej nieregularnej o wysokości 8 cm na podsypce cementowo-piaskowej  (Rozebranie nawierzchni z betonowej kostki brukowej.  Rozebranie nawierzchni jezdni od km 0+003 do km 0+011 (materiał nadający się do ponownego wbudowania do wywozu na Bazę Materiałową ZDM, reszta do zagospodarowania przez Wykonawcę))</t>
  </si>
  <si>
    <t>33 d.1</t>
  </si>
  <si>
    <t>34 d.1</t>
  </si>
  <si>
    <t>35 d.1</t>
  </si>
  <si>
    <t>36 d.1</t>
  </si>
  <si>
    <t>37 d.1</t>
  </si>
  <si>
    <t>38 d.1</t>
  </si>
  <si>
    <t>39 d.1</t>
  </si>
  <si>
    <t>40 d.1</t>
  </si>
  <si>
    <t>41 d.1</t>
  </si>
  <si>
    <t>Mechaniczne rozebranie nawierzchni z tłucznia kamiennego o grubości 15 cm  Mechaniczne rozebranie nawierzchni z tłucznia kamiennego - za każdy dalszy 1 cm grubości  (Rozebranie nawierzchni z destruktu pofrezowego na jezdni ul. Drewlańskiej  średniej gr. 10cm)</t>
  </si>
  <si>
    <t>42 d.1</t>
  </si>
  <si>
    <t>43 d.1</t>
  </si>
  <si>
    <t>44 d.1</t>
  </si>
  <si>
    <t>45 d.1</t>
  </si>
  <si>
    <t>Rozebranie chodników, wysepek przystankowych i przejść dla pieszych z płyt betonowych 35x35x5 cm na podsypce cementowo-piaskowej</t>
  </si>
  <si>
    <t>46 d.1</t>
  </si>
  <si>
    <t>Załadowanie gruzu koparko-ładowarką przy obsłudze na zmianę roboczą przez 5 samochodów samowyładowczych  (wywóz krawężników z rozbiórki - materiał do zagospodarowania przez Wykonawcę)</t>
  </si>
  <si>
    <t>47 d.1</t>
  </si>
  <si>
    <t>48 d.1</t>
  </si>
  <si>
    <t>49 d.1</t>
  </si>
  <si>
    <t>50 d.1</t>
  </si>
  <si>
    <t>51 d.1</t>
  </si>
  <si>
    <t>52 d.1</t>
  </si>
  <si>
    <t>53 d.1</t>
  </si>
  <si>
    <t>Rozebranie krawężników betonowych 15x30 cm na podsypce cementowo-piaskowej</t>
  </si>
  <si>
    <t>m</t>
  </si>
  <si>
    <t>54 d.1</t>
  </si>
  <si>
    <t>55 d.1</t>
  </si>
  <si>
    <t>56 d.1</t>
  </si>
  <si>
    <t>57 d.1</t>
  </si>
  <si>
    <t>Rozebranie obrzeży 8x30 cm na podsypce piaskowej  (obramowanie chodnika (z wywozem gruzu) - 18 m  obramowanie zjazdów i dojść do posesji (materiał do przekazania właścicielowi posesji do której przylega umocnienie) - 18 m)</t>
  </si>
  <si>
    <t>58 d.1</t>
  </si>
  <si>
    <t>59 d.1</t>
  </si>
  <si>
    <t>60 d.1</t>
  </si>
  <si>
    <t>61 d.1</t>
  </si>
  <si>
    <t>Rozebranie ław pod krawężniki z betonu</t>
  </si>
  <si>
    <t>62 d.1</t>
  </si>
  <si>
    <t>Załadowanie gruzu koparko-ładowarką przy obsłudze na zmianę roboczą przez 5 samochodów samowyładowczych  (wywóz gruzu z rozbiórki ław - materiał do zagospodarowania przez Wykonawcę)</t>
  </si>
  <si>
    <t>63 d.1</t>
  </si>
  <si>
    <t>64 d.1</t>
  </si>
  <si>
    <t>65 d.1</t>
  </si>
  <si>
    <t>Zdejmowanie tablic znaków drogowych zakazu, nakazu, ostrzegawczych, informacyjnych  (tablice znaków przeznaczone do wywozu na Bazę Materiałową ZDM)</t>
  </si>
  <si>
    <t>66 d.1</t>
  </si>
  <si>
    <t>Transport złomu samochodem skrzyniowym z załadunkiem i wyładunkiem ręcznym na odległość do 1 km  (wywóz tablic na Bazę Materiałową ZDM)</t>
  </si>
  <si>
    <t>t</t>
  </si>
  <si>
    <t>67 d.1</t>
  </si>
  <si>
    <t>68 d.1</t>
  </si>
  <si>
    <t>Rozebranie słupków do znaków  (słupki do znaków przeznaczone do wywozu na Bazę Materiałową ZDM)</t>
  </si>
  <si>
    <t>69 d.1</t>
  </si>
  <si>
    <t>Transport złomu samochodem skrzyniowym z załadunkiem i wyładunkiem ręcznym na odległość do 1 km  (wywóz słupków na Bazę Materiałową ZDM)</t>
  </si>
  <si>
    <t>70 d.1</t>
  </si>
  <si>
    <t>71 d.1</t>
  </si>
  <si>
    <t>Regulacja pionowa studzienek telefonicznych  (Regulacja pionowa studni telekomunikacyjnych i energetycznych)</t>
  </si>
  <si>
    <t>72 d.1</t>
  </si>
  <si>
    <t>Regulacja pionowa studzienek dla włazów kanałowych  (Regulacja pionowa studni kanalizacyjnych rewizyjnych (włazów kanałowych z pokrywą żeliwną))</t>
  </si>
  <si>
    <t>73 d.1</t>
  </si>
  <si>
    <t>Regulacja pionowa studzienek dla zaworów wodociągowych i gazowych  (Regulacja pionowa zaworów wodociągowych i gazowych)</t>
  </si>
  <si>
    <t>74 d.2</t>
  </si>
  <si>
    <t>75 d.2</t>
  </si>
  <si>
    <t>76 d.2</t>
  </si>
  <si>
    <t>77 d.3</t>
  </si>
  <si>
    <t>Mechaniczne profilowanie i zagęszczenie podłoża pod warstwy konstrukcyjne nawierzchni w gruncie kat. I-IV  (Wykonanie koryta mechanicznie - profilowanie i zagęszczenie podłoża w gruntach kat. III głębokość koryta 19 cm - chodnik i opaski przy posesjach)</t>
  </si>
  <si>
    <t>78 d.3</t>
  </si>
  <si>
    <t>Mechaniczne profilowanie i zagęszczenie podłoża pod warstwy konstrukcyjne nawierzchni w gruncie kat. I-IV  (Wykonanie koryta mechanicznie - profilowanie i zagęszczenie podłoża w gruntach kat. III głębokość koryta 36 cm - nawierzchnia zjazdów )</t>
  </si>
  <si>
    <t>79 d.3</t>
  </si>
  <si>
    <t>Mechaniczne profilowanie i zagęszczenie podłoża pod warstwy konstrukcyjne nawierzchni w gruncie kat. I-IV  (Wykonanie koryta mechanicznie - profilowanie i zagęszczenie podłoża w gruntach kat. III głębokość koryta 43 cm - nawierzchnia jezdni ul. Drewlańskiej oraz miejsc odtworzeń w ul. Mołdawskiej.  Wykonanie koryta mechanicznie - profilowanie i zagęszczenie podłoża w gruntach kat. III głębokość koryta 46 cm - nawierzchnia liniowych progów zwalniających.)</t>
  </si>
  <si>
    <t>80 d.3</t>
  </si>
  <si>
    <t>Mechaniczne oczyszczenie i skropienie emulsją asfaltową na zimno podbudowy tłuczniowej lub z gruntu stabilizowanego cementem; zużycie emulsji 0,8 kg/m2</t>
  </si>
  <si>
    <t>81 d.3</t>
  </si>
  <si>
    <t>Mechaniczne oczyszczenie i skropienie emulsją asfaltową na zimno podbudowy lub nawierzchni betonowej/bitumicznej; zużycie emulsji 0,5 kg/m2</t>
  </si>
  <si>
    <t>82 d.3</t>
  </si>
  <si>
    <t>83 d.3</t>
  </si>
  <si>
    <t>84 d.3</t>
  </si>
  <si>
    <t>85 d.3</t>
  </si>
  <si>
    <t>86 d.3</t>
  </si>
  <si>
    <t>87 d.4</t>
  </si>
  <si>
    <t>Nawierzchnia z tłucznia kamiennego - warstwa górna z tłucznia - grubość po zagęszczeniu 7 cm  Nawierzchnia z tłucznia kamiennego - warstwa górna z tłucznia - każdy dalszy 1 cm grubości po zagęszczeniu  (Wykonanie nawierzchni z kruszywa łamanego stabilizowanego mechanicznie 0/31.5 mm, grub. warstwy 15 cm - pobocze ul. Drewlańskiej strona lewa)</t>
  </si>
  <si>
    <t>88 d.4</t>
  </si>
  <si>
    <t>Nawierzchnia z mieszanek mineralno-bitumicznych grysowych - warstwa ścieralna asfaltowa - grubość po zagęszczeniu 3 cm  Nawierzchnia z mieszanek mineralno-bitumicznych grysowych - warstwa ścieralna asfaltowa - za każdy dalszy 1 cm grubości po zagęszczeniu  (Wykonanie nawierzchni z betonu asfaltowego AC 11 S, gr. 4 cm)</t>
  </si>
  <si>
    <t>89 d.4</t>
  </si>
  <si>
    <t>Nawierzchnia z mieszanek mineralno-bitumicznych grysowych - warstwa wiążąca asfaltowa - grubość po zagęszczeniu 4 cm  (Wykonanie nawierzchni z betonu asfaltowego AC 11 W, gr. 4 cm)</t>
  </si>
  <si>
    <t>90 d.4</t>
  </si>
  <si>
    <t>Nawierzchnie z kostki brukowej betonowej o grubości 8 cm na podsypce cementowo-piaskowej  (Nawierzchnia zjazdów z betonowej kostki brukowej (prostokąt z fazą) koloru szarego grubości 8 cm na podsypce cementowo-piaskowej 1:4 grubości 3 cm z wypełnieniem spoin mieszanką piasku płukanego z cementem na sucho)</t>
  </si>
  <si>
    <t>91 d.4</t>
  </si>
  <si>
    <t>Nawierzchnie z kostki brukowej betonowej o grubości 8 cm na podsypce cementowo-piaskowej  (Nawierzchnia na liniowych progach zwalniających z betonowej kostki brukowej (dwuteownik z mikrofazą) koloru czerwonego grubości 8 cm na podsypce cementowo-piaskowej 1:4 grubości 3 cm z wypełnieniem spoin mieszanką piasku płukanego z cementem na sucho)</t>
  </si>
  <si>
    <t>92 d.5</t>
  </si>
  <si>
    <t>Humusowanie skarp z obsianiem przy grubości warstwy humusu 5 cm  Humusowanie skarp z obsianiem dodatek za każde następne 5 cm humusu  (Humusowanie pasów zieleni (trawników) z obsianiem przy grubości warstwy humusu 15 cm z zakupem i dowozem humusu  odtworzenie pasów zieleni wzdłuż projektowanej ul. Drewlańskiej)</t>
  </si>
  <si>
    <t>93 d.5</t>
  </si>
  <si>
    <t>Podsypka piaskowa z zagęszczeniem mechanicznym - 3 cm grubości warstwy po zagęszczeniu  Podsypka piaskowa z zagęszczeniem mechanicznym - za każdy dalszy 1 cm grubości warstwy po zagęszczeniu  (Wykonanie wypełnienia opasek przy posesjach ze żwiru/grysu sortowanego 16-32mm jasnego; warstwa o grubości 10cm na geowłókninie o gramaturze 150 g/m2 oraz podsypce z piasku średnioziarnistego grubości 10cm)</t>
  </si>
  <si>
    <t>94 d.5</t>
  </si>
  <si>
    <t>Separacja warstw gruntu geowłókninami układanymi wzdłuż do osi drogi sposobem ręcznym  (Wykonanie wypełnienia opasek przy posesjach ze żwiru/grysu sortowanego 16-32mm jasnego; warstwa o grubości 10cm na geowłókninie o gramaturze 150 g/m2 oraz podsypce z piasku średnioziarnistego grubości 10cm)</t>
  </si>
  <si>
    <t>95 d.5</t>
  </si>
  <si>
    <t>Warstwy odsączające z piasku w korycie i na poszerzeniach, wykonanie i zagęszczanie ręczne - grubość warstwy po zagęszczeniu 10 cm  (Wykonanie wypełnienia opasek przy posesjach ze żwiru/grysu sortowanego 16-32mm jasnego; warstwa o grubości 10cm na geowłókninie o gramaturze 150 g/m2 oraz podsypce z piasku średnioziarnistego grubości 10cm)</t>
  </si>
  <si>
    <t>96 d.6</t>
  </si>
  <si>
    <t>Oznakowanie poziome nawierzchni bitumicznych - na zimno, za pomocą mas chemoutwardzalnych grubowarstwowe wykonywane mechanicznie - oznakowanie gładkie</t>
  </si>
  <si>
    <t>97 d.6</t>
  </si>
  <si>
    <t>Urządzenia bezpieczeństwa ruchu - punktowe elementy odblaskowe (PEO) najezdniowe naklejane</t>
  </si>
  <si>
    <t>98 d.6</t>
  </si>
  <si>
    <t>Słupki do znaków drogowych z rur stalowych o śr. 50 mm  (Pionowe znaki drogowe - słupki z rur stalowych ocynkowanych fi 60 mm (nowe))</t>
  </si>
  <si>
    <t>99 d.6</t>
  </si>
  <si>
    <t>Przymocowanie tablic znaków drogowych zakazu, nakazu, ostrzegawczych, informacyjnych o powierzchni ponad 0.3 m2  (tarcze znaków typu B)</t>
  </si>
  <si>
    <t>100 d.6</t>
  </si>
  <si>
    <t>Przymocowanie tablic znaków drogowych zakazu, nakazu, ostrzegawczych, informacyjnych o powierzchni ponad 0.3 m2  (tarcze znaków typu T-25)</t>
  </si>
  <si>
    <t>101 d.6</t>
  </si>
  <si>
    <t>Tablice kierunkowe U-3 (1x U-3c; 1x U-3d).</t>
  </si>
  <si>
    <t>szt</t>
  </si>
  <si>
    <t>102 d.7</t>
  </si>
  <si>
    <t>Krawężniki betonowe wystające o wymiarach 15x30 cm na podsypce cementowo-piaskowej</t>
  </si>
  <si>
    <t>103 d.7</t>
  </si>
  <si>
    <t>Ława pod krawężniki betonowa z oporem  (Wykonanie ławy z oporem z betonu C12/15 pod krawężnik betonowy)</t>
  </si>
  <si>
    <t>104 d.7</t>
  </si>
  <si>
    <t>Krawężniki betonowe wtopione o wymiarach 12x25 cm na podsypce cementowo-piaskowej  (Ustawienie oporników betonowych o wymiarach 15x22x100 cm na podsypce cementowo-piaskowej 1:4 gr. 5 cm i na ławie betonowej z oporem z betonu C12/15)</t>
  </si>
  <si>
    <t>105 d.7</t>
  </si>
  <si>
    <t>106 d.7</t>
  </si>
  <si>
    <t>Chodniki z płyt betonowych 35x35x5 cm na podsypce cementowo-piaskowej z wypełnieniem spoin zaprawą cementową</t>
  </si>
  <si>
    <t>107 d.7</t>
  </si>
  <si>
    <t>Obrzeża betonowe o wymiarach 30x8 cm na podsypce cementowo-piaskowej z wypełnieniem spoin zaprawą cementową</t>
  </si>
  <si>
    <t>108 d.7</t>
  </si>
  <si>
    <t>Ława pod krawężniki betonowa z oporem  (Wykonanie ławy z oporem z betonu C12/15 pod obrzeża)</t>
  </si>
  <si>
    <t>109 d.7</t>
  </si>
  <si>
    <t>Obrzeża betonowe o wymiarach 30x8 cm na podsypce cementowo-piaskowej z wypełnieniem spoin zaprawą cementową  (Ustawienie palisady z elementów betonowych 18x18x100 cm (kolor-szary) na podsypce cementowo-piaskowej 1:4 gr. 5cm i ławie betonowej z oporem z betonu C12/15 - strona prawa, obramowanie chodnika na wysokości działki nr 31)</t>
  </si>
  <si>
    <t>110 d.7</t>
  </si>
  <si>
    <t>Ława pod krawężniki betonowa z oporem  (Wykonanie ławy z oporem z betonu C12/15 pod palisadę)</t>
  </si>
  <si>
    <t>111 d.7</t>
  </si>
  <si>
    <t>Ścieki uliczne z dwóch rzędów klinkieru drogowego na płask płaskie na podsypce cementowo-piaskowej  (Ułożenie ścieku przykrawężnikowego z dwóch rzędów brukowej kostki betonowej koloru szarego (typu prostokąt) gr. 8 cm na podsypce cementowo-piaskowej gr. 3 cm i na ławie betonowej z betonu C12/15)</t>
  </si>
  <si>
    <t>112 d.7</t>
  </si>
  <si>
    <t>Ława pod krawężniki betonowa z oporem  (Wykonanie ławy z oporem z betonu C12/15 pod ściek)</t>
  </si>
  <si>
    <r>
      <rPr>
        <b/>
        <sz val="18"/>
        <rFont val="Arial Unicode MS"/>
        <family val="2"/>
        <charset val="238"/>
      </rPr>
      <t>PRZEDMIAR ROBÓT (OFERTA)</t>
    </r>
  </si>
  <si>
    <t>ROBOTY DROGOWE</t>
  </si>
  <si>
    <t>Nazwa zadania</t>
  </si>
  <si>
    <t>Jednostka obiarowa</t>
  </si>
  <si>
    <t>Cena jednostkowa</t>
  </si>
  <si>
    <t xml:space="preserve">Wartość zł </t>
  </si>
  <si>
    <t>ROBOTY PRZYGOTOWAWCZE                                                                                                                                                                                                                                                                                     Kod CPV:                                                                                                                                                                                                                                                                                            45111000-8 - Roboty w zakresie burzenia, roboty ziemne                                                                                                                                                                                       45112000-5 - Roboty w zakresie usuwania gleby                                                                                                                                                                            45233000-9 - Roboty w zakresie konstruowania, fundamentowania oraz wykonywania nawierzchni autostrad, dróg</t>
  </si>
  <si>
    <t>1</t>
  </si>
  <si>
    <t xml:space="preserve">Razem dział: ROBOTY PRZYGOTOWAWCZE </t>
  </si>
  <si>
    <t>ROBOTY ZIEMNE                                                                                                                                                                                                                                            Kod CPV:                                                                                                                                                                                                                                                   45112000-5 - Roboty w zakresie usuwania gleby</t>
  </si>
  <si>
    <t>2</t>
  </si>
  <si>
    <t xml:space="preserve">Razem dział: ROBOTY ZIEMNE  </t>
  </si>
  <si>
    <t>9            d.1</t>
  </si>
  <si>
    <t>8             d.1</t>
  </si>
  <si>
    <t>7              d.1</t>
  </si>
  <si>
    <t>6             d.1</t>
  </si>
  <si>
    <t>5             d.1</t>
  </si>
  <si>
    <t>4             d.1</t>
  </si>
  <si>
    <t>3             d.1</t>
  </si>
  <si>
    <t>2              d.1</t>
  </si>
  <si>
    <t>1            d.1</t>
  </si>
  <si>
    <t>PODBUDOWY                                                                                                                                                                                                                                                                     Kod CPV:                                                                                                                                                                                                                                                                   45233000-9 - Roboty w zakresie konstruowania, fundamentowania oraz wykonywania nawierzchni autostrad, dróg</t>
  </si>
  <si>
    <t xml:space="preserve">Razem dział: PODBUDOWY  </t>
  </si>
  <si>
    <t>NAWIERZCHNIE                                                                                                                                                                                                                                                                Kod CPV:                                                                                                                                                                                                                                              45233000-9 - Roboty w zakresie konstruowania, fundamentowania oraz wykonywania nawierzchni autostrad, dróg</t>
  </si>
  <si>
    <t xml:space="preserve">Razem dział: NAWIERZCHNIE  </t>
  </si>
  <si>
    <t>Projekt przebudowy ul. Drewlańskiej</t>
  </si>
  <si>
    <t>ROBOTY WYKOŃCZENIOWE                                                                                                                                                                                                                                                                      Kod CPV:                                                                                                                                                                                                                                                                           45112000-5 - Roboty w zakresie usuwania gleby</t>
  </si>
  <si>
    <t xml:space="preserve">Razem dział: ROBOTY WYKOŃCZENIOWE  </t>
  </si>
  <si>
    <t>OZNAKOWANIE DRÓG I URZĄDZENIA BEZPIECZEŃSTWA RUCHU                                                                                                                                                                 Kod CPV:                                                                                                                                                                                                                                            45233000-9 - Roboty w zakresie konstruowania, fundamentowania oraz wykonywania nawierzchni autostrad, dróg</t>
  </si>
  <si>
    <t xml:space="preserve">Razem dział: ELEMENTY ULIC  </t>
  </si>
  <si>
    <t xml:space="preserve">Razem dział: OZNAKOWANIE DRÓG I URZĄDZENIA BEZPIECZEŃSTWA RUCHU  </t>
  </si>
  <si>
    <t>ELEMENTY ULIC                                                                                                                                                                                                                                                    Kod CPV:                                                                                                                                                                                                                                                    45233000-9 - Roboty w zakresie konstruowania, fundamentowania oraz wykonywania nawierzchni autostrad, dróg</t>
  </si>
  <si>
    <r>
      <t>m</t>
    </r>
    <r>
      <rPr>
        <vertAlign val="superscript"/>
        <sz val="9"/>
        <color theme="1"/>
        <rFont val="Arial"/>
        <family val="2"/>
        <charset val="238"/>
      </rPr>
      <t>3</t>
    </r>
  </si>
  <si>
    <r>
      <t>m</t>
    </r>
    <r>
      <rPr>
        <vertAlign val="superscript"/>
        <sz val="9"/>
        <color theme="1"/>
        <rFont val="Arial"/>
        <family val="2"/>
        <charset val="238"/>
      </rPr>
      <t>2</t>
    </r>
  </si>
  <si>
    <t>Wartość kosztorysowa robót bez podatku VAT</t>
  </si>
  <si>
    <t>Słownie:</t>
  </si>
  <si>
    <t>Wywożenie dłużyc  (faktyczną odległość uściśli Wykonawca w ofercie)</t>
  </si>
  <si>
    <t xml:space="preserve">Dodatek za każdy następny 1 km odległości transportu dłużyc ponad 2 km  (faktyczną odległość uściśli Wykonawca w ofercie) </t>
  </si>
  <si>
    <t xml:space="preserve">Dodatek za każdy następny 1 km odległości transportu karpiny, gałęzi ponad 2 km  (faktyczną odległość uściśli Wykonawca w ofercie) </t>
  </si>
  <si>
    <t>Nakłady uzupełniające za każde dalsze rozpoczęte 0.5 km transportu ponad 1 km samochodami samowyładowczymi po drogach utwardzonych ziemi kat. III-IV  (faktyczną odległość uściśli Wykonawca w ofercie)</t>
  </si>
  <si>
    <t>Mechaniczne rozebranie podbudowy z kruszywa kamiennego o grubości 15 cm  Mechaniczne rozebranie podbudowy z kruszywa kamiennego - za każdy dalszy 1 cm grubości                                                                                              (Rozebranie podbudowy z kruszywa łamanego stabilizowanego mechanicznie o średniej gr. 20 cm pod nawierzchnią z betonowej kostki brukowej w ul. Drewlańskiej, nawierzchnią ul. Mołdawskiej w miejscu prac związanych z podłączeniem przykanalików do kanalizacji oraz nawierzchnią asfaltową w ul. Łużyckiej   Rozebranie podbudowy z przekruszonego gruzu betonowego pod nawierzchnią jezdni ul. Drewlańskiej z destruktu pofrezowego o średniej gr. 20cm)</t>
  </si>
  <si>
    <t>Mechaniczne rozebranie podbudowy betonowej o grubości 12 cm  Mechaniczne rozebranie podbudowy betonowej - za każdy dalszy 1 cm grubości                                                                                                                                                                (Rozebranie podbudowy z chudego betonu o średniej gr. 10 cm mechanicznie - podbudowa na chodniku)</t>
  </si>
  <si>
    <t>Wywiezienie gruzu z terenu rozbiórki przy mechanicznym załadowaniu i wyładowaniu samochodem samowyładowczym - dodatek za każdy następny rozpoczęty 1 km  (faktyczną odległość uściśli Wykonawca w ofercie)</t>
  </si>
  <si>
    <t>Mechaniczne rozebranie podbudowy betonowej o grubości 12 cm  Mechaniczne rozebranie podbudowy betonowej - za każdy dalszy 1 cm grubości                                                                                                                                                        (Rozebranie podbudowy z chudego betonu o średniej gr. 20 cm mechanicznie - zjazdy)</t>
  </si>
  <si>
    <t>Wywiezienie gruzu z terenu rozbiórki przy mechanicznym załadowaniu i wyładowaniu samochodem samowyładowczym - dodatek za każdy następny rozpoczęty 1 km  (wywóz materiałów z rozbiórki na Bazę Materiałową ZDM faktyczną odległość uściśli Wykonawca w ofercie)</t>
  </si>
  <si>
    <t>Ręczne rozebranie nawierzchni z kostki kamiennej nieregularnej o wysokości 8 cm na podsypce cementowo-piaskowej                                                                 (Rozebranie nawierzchni z betonowej kostki brukowej.  Rozebranie nawierzchni zjazdów oraz dojść do furtek (materiał do przekazania właścicielowi posesji do której przylega zjazd))</t>
  </si>
  <si>
    <t>Mechaniczne rozebranie nawierzchni z tłucznia kamiennego o grubości 15 cm                                                                                                                                                  (Rozebranie nawierzchni z tłucznia na krawędziach ul. Drewlańskiej oraz zjeździe i miejscach postojowych w km 0+098,90 o średniej gr. 15cm)</t>
  </si>
  <si>
    <t>Mechaniczne rozebranie nawierzchni z mieszanek mineralno-bitumicznych o grubości 3 cm  Mechaniczne rozebranie nawierzchni z mieszanek mineralno-bitumicznych - za każdy dalszy 1 cm grubości  (Rozebranie nawierzchni afaltowej o średniej gr. 8 cm jezdni ul. Łużyckiej (z przycięciem krawędzi piłą).                                                                                                 Rozebranie nawierzchni afaltowej o średniej gr. 8 cm jezdni ul. Mołdawskiej w miejscach podłączenia przykanalików do istniejącej kanalizacji (z przycięciem krawędzi piłą.)</t>
  </si>
  <si>
    <t>Transport złomu samochodem skrzyniowym - dodatek za każdy rozpoczęty km ponad 1 km  (wywóz materiałów z rozbiórki na Bazę Materiałową ZDM faktyczną odległość uściśli Wykonawca w ofercie)</t>
  </si>
  <si>
    <t>Roboty ziemne wykonywane koparkami przedsiębiernymi o poj. łyżki 0.60 m3 w gruncie kat. III z transportem urobku samochodami samowyładowczymi na odległość do 1 km                                                                                     (Roboty ziemne wykonywane ręcznie oraz koparkami w gr.kat. I-IV z transportem urobku na odkład samochodami samowyładowczymi - grunty nieprzydatnych do ponownego wbudowania)</t>
  </si>
  <si>
    <t xml:space="preserve">Nakłady uzupełniające za każde dalsze rozpoczęte 0.5 km transportu ponad 1 km samochodami samowyładowczymi po drogach utwardzonych ziemi kat. III-IV  (faktyczną odległość uściśli Wykonawca w ofercie) </t>
  </si>
  <si>
    <t>Ręczne formowanie nasypów z ziemi dowożonej samochodami samowyładowczymi (kat. gruntu I-II)                                                                                                             (Nasypy wykonywane mechanicznie oraz ręcznie w gr. kat III z transportem urobku przyczepami samowyładowczymi  (formowanie i zagęszczanie nasypów ręcznie w miejscach zbliżeń do istniejącej infrastruktury podziemnej oraz zasypka w rejonie ław pod krawężniki))</t>
  </si>
  <si>
    <t>Podbudowa z kruszywa łamanego - warstwa górna o grubości po zagęszczeniu 8 cm  Podbudowa z kruszywa łamanego - warstwa górna - za każdy dalszy 1 cm grubości po zagęszczeniu                                                                  (Wykonanie podbudowy zasadniczej z kruszywa łamanego 0/31,5 mm stabilizowanego mechanicznie, warstwa grub. 20 cm)</t>
  </si>
  <si>
    <t>Podbudowa betonowa bez dylatacji - grubość warstwy po zagęszczeniu 12 cm  Podbudowa betonowa bez dylatacji - za każdy dalszy 1 cm grubości warstwy po zagęszczeniu                                                                                (Wykonanie warstwy wzmacniająca podłoże z kruszywa stabilizowanego cementem o Rm=2.5 MPa grubości 10 cm (mieszanka z betoniarni) )</t>
  </si>
  <si>
    <t>Podbudowa betonowa bez dylatacji - grubość warstwy po zagęszczeniu 12 cm  Podbudowa betonowa bez dylatacji - za każdy dalszy 1 cm grubości warstwy po zagęszczeniu                                                                                (Wykonanie warstwy wzmacniająca podłoże z kruszywa stabilizowanego cementem o Rm=2.5 MPa grubości 15 cm (mieszanka z betoniarni) )</t>
  </si>
  <si>
    <t>Podbudowa betonowa bez dylatacji - grubość warstwy po zagęszczeniu 12 cm  Podbudowa betonowa bez dylatacji - za każdy dalszy 1 cm grubości warstwy po zagęszczeniu                                                                                                          (Wykonanie podbudowy zasadniczej z chudego betonu grub. 10 cm - nawierzchnia chodnika)</t>
  </si>
  <si>
    <t>Podbudowa betonowa bez dylatacji - grubość warstwy po zagęszczeniu 12 cm                                                                                                                                               Podbudowa betonowa bez dylatacji - za każdy dalszy 1 cm grubości warstwy po zagęszczeniu</t>
  </si>
  <si>
    <t>BRANŻA SANITARNA</t>
  </si>
  <si>
    <t>KANALIZACJA DESZCZOWA                                                                                                                                                                                                                                                                   Kod CPV:                                                                                                                                                                                                                                                                    45231000-5 - Roboty budowlane w zakresie budowy rurociągów, ciągów komunikacyjnych i linii energetycznych</t>
  </si>
  <si>
    <t>1.1</t>
  </si>
  <si>
    <t>Studnie rewizyjne z kręgów betonowych o śr. 1000 mm w gotowym wykopie o głębokości 3 m  Studnie rewizyjne z kręgów betonowych o śr. 1000 mm w gotowym wykopie za każde 0.5 m różnicy głębokości  (Studnia kanalizacyjna (D2) fi1000 złożona z elementów żelbetowych (monolityczne dno z wyrobioną kinetą i przejściami szczelnymi dla rury PCV315, kręgi żelbetowe, zwężka żelbetowa fi600/1000, pierścienie dystansowe) z włazem żeliwnym klasy D400; posadowiona na podbudowie; głębokość studni 2,26 m)</t>
  </si>
  <si>
    <t>stud.</t>
  </si>
  <si>
    <t>1.2</t>
  </si>
  <si>
    <t>Studnie rewizyjne z kręgów betonowych o śr. 1000 mm w gotowym wykopie o głębokości 3 m  Studnie rewizyjne z kręgów betonowych o śr. 1000 mm w gotowym wykopie za każde 0.5 m różnicy głębokości  (Studnia kanalizacyjna (D3) fi1000 złożona z elementów żelbetowych (monolityczne dno z wyrobioną kinetą i przejściami szczelnymi dla rury PCV315, kręgi żelbetowe, zwężka żelbetowa fi600/1000, pierścienie dystansowe) z włazem żeliwnym klasy D400; posadowiona na podbudowie; głębokość studni 2,36 m)</t>
  </si>
  <si>
    <t>1.3</t>
  </si>
  <si>
    <t>Studnie rewizyjne z kręgów betonowych o śr. 1000 mm w gotowym wykopie o głębokości 3 m  Studnie rewizyjne z kręgów betonowych o śr. 1000 mm w gotowym wykopie za każde 0.5 m różnicy głębokości  (Studnia kanalizacyjna (D4) fi1000 złożona z elementów żelbetowych (monolityczne dno z wyrobioną kinetą i przejściami szczelnymi dla rury PCV315, kręgi żelbetowe, zwężka żelbetowa fi600/1000, pierścienie dystansowe) z włazem żeliwnym klasy D400; posadowiona na podbudowie; głębokość studni 2,44 m)</t>
  </si>
  <si>
    <t>1.4</t>
  </si>
  <si>
    <t>Studzienki ściekowe z gotowych elementów betonowe o śr. 500 mm z osadnikiem bez syfonu  (Wpust deszczowy (Wp1) oparty z rurze betonowej 500 mm z osadnikiem prefabrykowanym, przykrywą i pierścieniem odciążającym, przejściem szczelnym dla rury PCV200, wpustem ściekowym ulicznym żeliwnym klasy D400 o wymiarze w rzucie 590x390 mm; głębokość całkowita 2,35 m w tym osadnik 0,95 m)</t>
  </si>
  <si>
    <t>1.5</t>
  </si>
  <si>
    <t>Studzienki ściekowe z gotowych elementów betonowe o śr. 500 mm z osadnikiem bez syfonu  (Wpust deszczowy (Wp2) oparty z rurze betonowej 500 mm z osadnikiem prefabrykowanym, przykrywą i pierścieniem odciążającym, przejściem szczelnym dla rury PCV200, wpustem ściekowym ulicznym żeliwnym klasy D400 o wymiarze w rzucie 590x390 mm; głębokość całkowita 2,69 m w tym osadnik 0,95 m)</t>
  </si>
  <si>
    <t>1.6</t>
  </si>
  <si>
    <t>Studzienki ściekowe z gotowych elementów betonowe o śr. 500 mm z osadnikiem bez syfonu  (Wpust deszczowy (Wp3) oparty z rurze betonowej 500 mm z osadnikiem prefabrykowanym, przykrywą i pierścieniem odciążającym, przejściem szczelnym dla rury PCV200, wpustem ściekowym ulicznym żeliwnym klasy D400 o wymiarze w rzucie 590x390 mm; głębokość całkowita 2,36 m w tym osadnik 0,95 m)</t>
  </si>
  <si>
    <t>1.7</t>
  </si>
  <si>
    <t>Studzienki ściekowe z gotowych elementów betonowe o śr. 500 mm z osadnikiem bez syfonu  (Wpust deszczowy (Wp4) oparty z rurze betonowej 500 mm z osadnikiem prefabrykowanym, przykrywą i pierścieniem odciążającym, przejściem szczelnym dla rury PCV200, wpustem ściekowym ulicznym żeliwnym klasy D400 o wymiarze w rzucie 590x390 mm; głębokość całkowita 2,37 m w tym osadnik 0,95 m)</t>
  </si>
  <si>
    <t>1.8</t>
  </si>
  <si>
    <t>Studzienki ściekowe z gotowych elementów betonowe o śr. 500 mm z osadnikiem bez syfonu  (Wpust deszczowy (Wp5) oparty z rurze betonowej 500 mm z osadnikiem prefabrykowanym, przykrywą i pierścieniem odciążającym, przejściem szczelnym dla rury PCV200, wpustem ściekowym ulicznym żeliwnym klasy D400 o wymiarze w rzucie 590x390 mm; głębokość całkowita 1,94 m w tym osadnik 0,95 m)</t>
  </si>
  <si>
    <t>1.9</t>
  </si>
  <si>
    <t>Studzienki ściekowe z gotowych elementów betonowe o śr. 500 mm z osadnikiem bez syfonu  (Wpust deszczowy (Wp6) oparty z rurze betonowej 500 mm z osadnikiem prefabrykowanym, przykrywą i pierścieniem odciążającym, przejściem szczelnym dla rury PCV200, wpustem ściekowym ulicznym żeliwnym klasy D400 o wymiarze w rzucie 590x390 mm; głębokość całkowita 2,16 m w tym osadnik 0,95 m)</t>
  </si>
  <si>
    <t>1.10</t>
  </si>
  <si>
    <t>Studzienki ściekowe z gotowych elementów betonowe o śr. 500 mm z osadnikiem bez syfonu  (Wpust deszczowy (Wpi) oparty z rurze betonowej 500 mm z osadnikiem prefabrykowanym, przykrywą i pierścieniem odciążającym, przejściem szczelnym dla rury PCV200, wpustem ściekowym ulicznym żeliwnym klasy D400 - demontaż i ponowny montaż w wyznaczonym miejscu + wykonanie nowego przykanalika PCV200 o długości 2 )</t>
  </si>
  <si>
    <t>1.11</t>
  </si>
  <si>
    <t>Kanały z rur PVC łączonych na wcisk o śr. zewn. 315 mm  (Rura PVC-U SN8 kielichowa o jednorodnej strukturze, fi 315 mm wraz z niezbędnymi kształtkami)</t>
  </si>
  <si>
    <t>1.12</t>
  </si>
  <si>
    <t>Kanały z rur PVC łączonych na wcisk o śr. zewn. 200 mm  (Rura PVC-U SN8 kielichowa o jednorodnej strukturze, fi 200 mm wraz z niezbędnymi kształtkami)</t>
  </si>
  <si>
    <t>1.13</t>
  </si>
  <si>
    <t>Przejście przez ściany komór tulejami stalowymi "PS" przy grubości ściany 20 cm - otwór o śr. nominalnej 310 mm  (Przejście szczelna przez ścianę studni betonowej dla rury PCV315 (z montażem w D1i))</t>
  </si>
  <si>
    <t>1.14</t>
  </si>
  <si>
    <t>Króćce kołnierzowe o śr. nom. 200 mm  (Krócicec przyłączeniowy PCV200 (Wp5, Wp6) do rury PCV315 np. króciec typu DS. (wykonanie otworu wiertnicą, osadzenie króćca, montaż, zasypanie i zagęszczenie przykanalika))</t>
  </si>
  <si>
    <t>kpl.</t>
  </si>
  <si>
    <t>1.15</t>
  </si>
  <si>
    <t>Wykopy oraz przekopy wykonywane koparkami przedsiębiernymi 0.25 m3 na odkład w gruncie kat. III</t>
  </si>
  <si>
    <t>m3</t>
  </si>
  <si>
    <t>1.16</t>
  </si>
  <si>
    <t>Zasypywanie wykopów liniowych o ścianach pionowych w gruntach kat. I-II; głębokość do 3,0 m, szerokość 2,6-4,5 m  (podsypki i obsypki)</t>
  </si>
  <si>
    <t>1.17</t>
  </si>
  <si>
    <t>Regulacja pionowa studzienek dla włazów kanałowych  (Renowacja studni (D1i) polegająca na wycięciu istniejących stopni złazowych (w przypadku kolizji z nowym przyłączem), montaż nowych stopni, dopasowanie ustawienia zwężki do stopni, ewentualne uzupełnienie ubytków i spoinowanie wewnątrz studni)</t>
  </si>
  <si>
    <t>1.18</t>
  </si>
  <si>
    <t>Regulacja pionowa studzienek dla kratek ściekowych ulicznych  (Regulacja wysokości kraty istniejącego wpustu (Wpi) w nowej lokalizacji)</t>
  </si>
  <si>
    <t xml:space="preserve">Razem dział: KANALIZACJA DESZCZOWA  </t>
  </si>
  <si>
    <t>ROBOTY ZIEMNE                                                                                                                                                                                                                 Kod CPV:                                                                                                                                                                                                                              45112000-5 - Roboty w zakresie usuwania gleby</t>
  </si>
  <si>
    <t>2.1</t>
  </si>
  <si>
    <t>Próba szczelności sieci wodociągowych z rur żeliwnych ciśnieniowych, stalowych i typu Betras o śr. nom. 200 mm</t>
  </si>
  <si>
    <t>prób.</t>
  </si>
  <si>
    <t>2.2</t>
  </si>
  <si>
    <t>Mechaniczne czyszczenie studzienek ściekowych  (Czyszczenie osadników wpustów)</t>
  </si>
  <si>
    <t>BRANŻA ELEKTRYCZNA</t>
  </si>
  <si>
    <t xml:space="preserve">Montaż oświetlenia drogowego  </t>
  </si>
  <si>
    <t>Rozebranie nawierzchni z klinkieru drogowego na podsypce cementowo-piaskowei</t>
  </si>
  <si>
    <r>
      <t>m</t>
    </r>
    <r>
      <rPr>
        <vertAlign val="superscript"/>
        <sz val="9"/>
        <rFont val="Arial"/>
        <family val="2"/>
        <charset val="238"/>
      </rPr>
      <t>2</t>
    </r>
  </si>
  <si>
    <t>3</t>
  </si>
  <si>
    <t>Cięcie podbudowy z betonu na głębokość 5 cm</t>
  </si>
  <si>
    <t>10</t>
  </si>
  <si>
    <t>Mechaniczne rozebranie podbudowy betonowej o grubości 12 cm</t>
  </si>
  <si>
    <t>Ręczne kopanie rowów dla kabli o głębokości do 0.8 m i szerokości dna do 0.4 w gruncie kat. III</t>
  </si>
  <si>
    <t>80</t>
  </si>
  <si>
    <t>Kopanie koparkami podsiębiernymi rowów dla kabli o głębokości do 0.8 m i szerokości dna do 0.4 m w gruncie kat. III-IV</t>
  </si>
  <si>
    <t>135</t>
  </si>
  <si>
    <t>Ręczne zasypywanie rowów dla kabli o głębokości do 0.6 m i szerokości dna do 0.4 m w gruncie kat. III</t>
  </si>
  <si>
    <t>Mechaniczne zasypywanie spycharkami rowów dla kabli o głębokości do 0.6 m i szerokości dna do 0.4 m w gruncie kat. III-IV</t>
  </si>
  <si>
    <t>Ułożenie rur osłonowych z HDPEo śr.do 110 mm</t>
  </si>
  <si>
    <t>50</t>
  </si>
  <si>
    <t>9   d.1</t>
  </si>
  <si>
    <t>Nasypanie warstwy piasku na dnie rowu kablowego o szerokości do 0.4 m</t>
  </si>
  <si>
    <t>Układanie kabli o masie do 1.0 kg/m w rowach kablowych ręcznie- YAKY 4*25</t>
  </si>
  <si>
    <t>193</t>
  </si>
  <si>
    <t>Układanie kabli o masie do 1.0 kg/m w rurach, pustakach lub kanałach zamkniętych i szafkach -YAKY 4*25</t>
  </si>
  <si>
    <t>Układanie kabli o masie do 1.0 kg/m w szafce</t>
  </si>
  <si>
    <t>Układanie uziomów w rowach kablowych</t>
  </si>
  <si>
    <t>245</t>
  </si>
  <si>
    <t>Mechaniczne pogrążanie uziomów pionowych prętowych w gruncie kat III</t>
  </si>
  <si>
    <t>9</t>
  </si>
  <si>
    <t>Montaż głowic kablowych - zarobienie na sucho końca kabla Al 4-żyłowego o przekroju do 50 mm2 na napięcie do 1 kV o izolacji i powłoce z tworzyw sztucznych</t>
  </si>
  <si>
    <t>8</t>
  </si>
  <si>
    <t>Złącza kablowe typu ZK1a 200 A - złącze dla licznika 3-f</t>
  </si>
  <si>
    <t>Montaż jednotaryfowych liczników energii elektrycznej czynnej i biernej na prąd znamionowy do 5 A - 1 systemów pomiarowych do pomiaru bezpośredniego</t>
  </si>
  <si>
    <t>Montaż sterowników, przełączników, kwitowników małogabarytowych bez sygnalizacji świetlnej - 1 pakiet - roz-łacznik izolacyjny 3biegunowy 25A</t>
  </si>
  <si>
    <t>Montaż i stawianie słupów oświetleniowych o masie do 100 kg -słupy stalowe ocynkowane zbieżne h=6 m</t>
  </si>
  <si>
    <t>7</t>
  </si>
  <si>
    <t>Zabezpieczenie podziemnej części słupów</t>
  </si>
  <si>
    <t>Montaż przewodów do opraw oświetleniowych - wciąganie w słupy, rury osłonowe i wysięgniki przy wysokości latarń do 7 m YDY 3x1,5</t>
  </si>
  <si>
    <t>kpl.przew.</t>
  </si>
  <si>
    <t>Montaż przewodów do opraw oświetleniowych - wciąganie w słupy, rury osłonowe i wysięgniki przy wysokości latarń do 7 m YDY 2x1,5</t>
  </si>
  <si>
    <t>Montaż wysięgników rurowych o masie do 15 kg na słupie - wysięgnik pojedynczy</t>
  </si>
  <si>
    <t>Montaż opraw oświetlenia zewnętrznego na wysięgniku -parkowa LED 17W</t>
  </si>
  <si>
    <t>Ręczne wykonanie koryta na całej szerokości jezdni i chodników w gruncie kat. III-IV głębokości 20 cm</t>
  </si>
  <si>
    <t>Nawierzchnie z kostki brukowej betonowej o grubości 8 cm na podsypce cementowo-piaskowej - kostka z rozbiórki</t>
  </si>
  <si>
    <t>Wywóz ziemi samochodami samowyładowczymi na odległość do 1 km grunt.kat. III</t>
  </si>
  <si>
    <r>
      <t>m</t>
    </r>
    <r>
      <rPr>
        <vertAlign val="superscript"/>
        <sz val="9"/>
        <rFont val="Arial"/>
        <family val="2"/>
        <charset val="238"/>
      </rPr>
      <t>3</t>
    </r>
  </si>
  <si>
    <t>Wywóz ziemi samochodami samowyładowczymi - za każdy nast. 1 km</t>
  </si>
  <si>
    <t>Razem montaż oświetlenia drogowego</t>
  </si>
  <si>
    <t>Badania pomontażowe</t>
  </si>
  <si>
    <t>29 d.2</t>
  </si>
  <si>
    <t>Pomiary rozdzielnic prądu zmiennego lub stałego niskiego napięcia do 20 pól</t>
  </si>
  <si>
    <t>30 d.2</t>
  </si>
  <si>
    <t>Badanie linii kablowej N.N.- kabel 3-żyłowy</t>
  </si>
  <si>
    <t>odc.</t>
  </si>
  <si>
    <t>31 d.2</t>
  </si>
  <si>
    <t>Badanie linii kablowej N.N.- kabel 4-żyłowy</t>
  </si>
  <si>
    <t>32 d.2</t>
  </si>
  <si>
    <t>Badania i pomiary instalacji uziemiającej (pierwszy pomiar)</t>
  </si>
  <si>
    <t>33 d.2</t>
  </si>
  <si>
    <t>Badania i pomiary instalacji skuteczności zerowania (pierwszy pomiar)</t>
  </si>
  <si>
    <t>15</t>
  </si>
  <si>
    <t>Razem badania pomontażowe</t>
  </si>
  <si>
    <t>ZESTAWIENIE</t>
  </si>
  <si>
    <t>Roboty drogowe</t>
  </si>
  <si>
    <t>Roboty sanitarne(odwodnienie)</t>
  </si>
  <si>
    <t>Roboty elektryczne (oświetlenie drogowe)</t>
  </si>
  <si>
    <t>Razem netto</t>
  </si>
  <si>
    <t>VAT</t>
  </si>
  <si>
    <t>Ogółem brutto</t>
  </si>
  <si>
    <t>Przebudowa ul. Drewlańskiej</t>
  </si>
  <si>
    <t>1 d.1</t>
  </si>
  <si>
    <t>6 d.1</t>
  </si>
  <si>
    <t>8 d.1</t>
  </si>
  <si>
    <t>2 d.1</t>
  </si>
  <si>
    <t>3 d.1</t>
  </si>
  <si>
    <t>5 d.1</t>
  </si>
  <si>
    <t>4 d.1</t>
  </si>
  <si>
    <t>7 d.1</t>
  </si>
  <si>
    <t>Wyszczególnienie</t>
  </si>
  <si>
    <t>Wartość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</si>
</sst>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8"/>
      <name val="Arial"/>
      <family val="2"/>
      <charset val="238"/>
    </font>
    <font>
      <b/>
      <sz val="18"/>
      <name val="Arial Unicode MS"/>
      <family val="2"/>
      <charset val="238"/>
    </font>
    <font>
      <b/>
      <sz val="12"/>
      <name val="Arial"/>
      <family val="2"/>
      <charset val="238"/>
    </font>
    <font>
      <b/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vertAlign val="superscript"/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" fillId="0" borderId="0"/>
  </cellStyleXfs>
  <cellXfs count="15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/>
    </xf>
    <xf numFmtId="0" fontId="5" fillId="0" borderId="0" xfId="4" applyFont="1" applyBorder="1" applyAlignment="1">
      <alignment horizontal="center" vertical="center"/>
    </xf>
    <xf numFmtId="0" fontId="4" fillId="0" borderId="5" xfId="3" applyNumberFormat="1" applyFont="1" applyFill="1" applyBorder="1" applyAlignment="1" applyProtection="1">
      <alignment horizontal="center" vertical="center"/>
    </xf>
    <xf numFmtId="0" fontId="4" fillId="0" borderId="5" xfId="3" applyNumberFormat="1" applyFont="1" applyFill="1" applyBorder="1" applyAlignment="1" applyProtection="1">
      <alignment horizontal="center" vertical="center" wrapText="1"/>
    </xf>
    <xf numFmtId="0" fontId="4" fillId="0" borderId="6" xfId="3" applyNumberFormat="1" applyFont="1" applyFill="1" applyBorder="1" applyAlignment="1" applyProtection="1">
      <alignment horizontal="center" vertical="center" wrapText="1"/>
    </xf>
    <xf numFmtId="0" fontId="4" fillId="0" borderId="4" xfId="3" applyNumberFormat="1" applyFont="1" applyFill="1" applyBorder="1" applyAlignment="1" applyProtection="1">
      <alignment horizontal="center" vertical="center"/>
    </xf>
    <xf numFmtId="0" fontId="4" fillId="0" borderId="1" xfId="3" applyNumberFormat="1" applyFont="1" applyFill="1" applyBorder="1" applyAlignment="1" applyProtection="1">
      <alignment horizontal="center" vertical="top" wrapText="1"/>
    </xf>
    <xf numFmtId="0" fontId="4" fillId="0" borderId="7" xfId="3" applyNumberFormat="1" applyFont="1" applyFill="1" applyBorder="1" applyAlignment="1" applyProtection="1">
      <alignment horizontal="center" vertical="top" wrapText="1"/>
    </xf>
    <xf numFmtId="0" fontId="4" fillId="0" borderId="8" xfId="3" applyNumberFormat="1" applyFont="1" applyFill="1" applyBorder="1" applyAlignment="1" applyProtection="1">
      <alignment horizontal="center" vertical="top" wrapText="1"/>
    </xf>
    <xf numFmtId="0" fontId="4" fillId="0" borderId="18" xfId="3" applyNumberFormat="1" applyFont="1" applyFill="1" applyBorder="1" applyAlignment="1" applyProtection="1">
      <alignment horizontal="center" vertical="center"/>
    </xf>
    <xf numFmtId="0" fontId="1" fillId="0" borderId="21" xfId="0" applyFont="1" applyBorder="1" applyAlignment="1">
      <alignment horizontal="right" wrapText="1"/>
    </xf>
    <xf numFmtId="0" fontId="4" fillId="0" borderId="11" xfId="3" applyNumberFormat="1" applyFont="1" applyFill="1" applyBorder="1" applyAlignment="1" applyProtection="1">
      <alignment horizontal="center" vertical="center"/>
    </xf>
    <xf numFmtId="0" fontId="1" fillId="0" borderId="7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1" fillId="0" borderId="7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wrapText="1"/>
    </xf>
    <xf numFmtId="0" fontId="1" fillId="0" borderId="2" xfId="0" applyFont="1" applyBorder="1" applyAlignment="1">
      <alignment wrapText="1"/>
    </xf>
    <xf numFmtId="0" fontId="1" fillId="0" borderId="10" xfId="0" applyFont="1" applyBorder="1" applyAlignment="1">
      <alignment horizontal="right" vertical="center" wrapText="1"/>
    </xf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11" xfId="3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9" xfId="0" applyFont="1" applyBorder="1" applyAlignment="1">
      <alignment horizontal="right" vertical="center" wrapText="1"/>
    </xf>
    <xf numFmtId="0" fontId="4" fillId="0" borderId="11" xfId="3" applyNumberFormat="1" applyFont="1" applyFill="1" applyBorder="1" applyAlignment="1" applyProtection="1">
      <alignment horizontal="center" vertical="center"/>
    </xf>
    <xf numFmtId="0" fontId="1" fillId="0" borderId="2" xfId="0" applyFont="1" applyBorder="1" applyAlignment="1">
      <alignment vertical="center" wrapText="1"/>
    </xf>
    <xf numFmtId="0" fontId="4" fillId="0" borderId="11" xfId="3" applyNumberFormat="1" applyFont="1" applyFill="1" applyBorder="1" applyAlignment="1" applyProtection="1">
      <alignment horizontal="center" vertical="center"/>
    </xf>
    <xf numFmtId="0" fontId="4" fillId="0" borderId="11" xfId="3" applyNumberFormat="1" applyFont="1" applyFill="1" applyBorder="1" applyAlignment="1" applyProtection="1">
      <alignment horizontal="center" vertical="center"/>
    </xf>
    <xf numFmtId="4" fontId="8" fillId="0" borderId="13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4" fontId="8" fillId="0" borderId="19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/>
    </xf>
    <xf numFmtId="4" fontId="8" fillId="0" borderId="20" xfId="0" applyNumberFormat="1" applyFont="1" applyBorder="1" applyAlignment="1">
      <alignment horizontal="center" vertical="center"/>
    </xf>
    <xf numFmtId="0" fontId="3" fillId="0" borderId="0" xfId="3" applyNumberFormat="1" applyFont="1" applyFill="1" applyBorder="1" applyAlignment="1" applyProtection="1">
      <alignment vertical="top"/>
    </xf>
    <xf numFmtId="0" fontId="4" fillId="0" borderId="0" xfId="3" applyNumberFormat="1" applyFont="1" applyFill="1" applyBorder="1" applyAlignment="1" applyProtection="1">
      <alignment vertical="top"/>
    </xf>
    <xf numFmtId="4" fontId="4" fillId="0" borderId="20" xfId="3" applyNumberFormat="1" applyFont="1" applyFill="1" applyBorder="1" applyAlignment="1" applyProtection="1">
      <alignment horizontal="center" vertical="center"/>
    </xf>
    <xf numFmtId="0" fontId="5" fillId="0" borderId="0" xfId="4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top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4" fontId="8" fillId="0" borderId="3" xfId="0" applyNumberFormat="1" applyFont="1" applyBorder="1" applyAlignment="1">
      <alignment horizontal="center" vertical="top"/>
    </xf>
    <xf numFmtId="4" fontId="8" fillId="0" borderId="28" xfId="0" applyNumberFormat="1" applyFont="1" applyBorder="1" applyAlignment="1">
      <alignment horizontal="center" vertical="top"/>
    </xf>
    <xf numFmtId="0" fontId="1" fillId="0" borderId="7" xfId="0" applyFont="1" applyBorder="1" applyAlignment="1">
      <alignment horizontal="right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4" fontId="8" fillId="0" borderId="1" xfId="0" applyNumberFormat="1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4" fontId="8" fillId="0" borderId="2" xfId="0" applyNumberFormat="1" applyFont="1" applyBorder="1" applyAlignment="1">
      <alignment horizontal="center" vertical="top"/>
    </xf>
    <xf numFmtId="4" fontId="8" fillId="0" borderId="13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4" fontId="8" fillId="0" borderId="32" xfId="0" applyNumberFormat="1" applyFont="1" applyBorder="1" applyAlignment="1">
      <alignment horizontal="center"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18" xfId="0" applyNumberFormat="1" applyFont="1" applyFill="1" applyBorder="1" applyAlignment="1" applyProtection="1">
      <alignment horizontal="center" vertical="center"/>
    </xf>
    <xf numFmtId="0" fontId="3" fillId="0" borderId="10" xfId="0" applyNumberFormat="1" applyFont="1" applyFill="1" applyBorder="1" applyAlignment="1" applyProtection="1">
      <alignment horizontal="right" vertical="center" wrapText="1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4" fontId="4" fillId="0" borderId="3" xfId="0" applyNumberFormat="1" applyFont="1" applyFill="1" applyBorder="1" applyAlignment="1" applyProtection="1">
      <alignment horizontal="center" vertical="center"/>
    </xf>
    <xf numFmtId="4" fontId="4" fillId="0" borderId="28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>
      <alignment horizontal="right" vertical="center" wrapText="1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4" fontId="4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right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4" fontId="4" fillId="0" borderId="2" xfId="0" applyNumberFormat="1" applyFont="1" applyFill="1" applyBorder="1" applyAlignment="1" applyProtection="1">
      <alignment horizontal="center" vertical="center"/>
    </xf>
    <xf numFmtId="4" fontId="4" fillId="0" borderId="36" xfId="0" applyNumberFormat="1" applyFont="1" applyFill="1" applyBorder="1" applyAlignment="1" applyProtection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left" vertical="top" wrapText="1"/>
    </xf>
    <xf numFmtId="0" fontId="3" fillId="0" borderId="1" xfId="0" applyNumberFormat="1" applyFont="1" applyFill="1" applyBorder="1" applyAlignment="1" applyProtection="1">
      <alignment horizontal="left" vertical="top"/>
    </xf>
    <xf numFmtId="0" fontId="3" fillId="0" borderId="1" xfId="0" applyNumberFormat="1" applyFont="1" applyFill="1" applyBorder="1" applyAlignment="1" applyProtection="1">
      <alignment horizontal="left" vertical="top" wrapText="1"/>
    </xf>
    <xf numFmtId="0" fontId="3" fillId="0" borderId="2" xfId="0" applyNumberFormat="1" applyFont="1" applyFill="1" applyBorder="1" applyAlignment="1" applyProtection="1">
      <alignment horizontal="left" vertical="top" wrapText="1"/>
    </xf>
    <xf numFmtId="4" fontId="4" fillId="0" borderId="13" xfId="0" applyNumberFormat="1" applyFont="1" applyFill="1" applyBorder="1" applyAlignment="1" applyProtection="1">
      <alignment horizontal="center" vertical="center"/>
    </xf>
    <xf numFmtId="4" fontId="4" fillId="0" borderId="2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right" vertical="top"/>
    </xf>
    <xf numFmtId="0" fontId="0" fillId="0" borderId="0" xfId="0" applyAlignment="1">
      <alignment horizontal="right"/>
    </xf>
    <xf numFmtId="0" fontId="10" fillId="0" borderId="38" xfId="0" applyFont="1" applyBorder="1"/>
    <xf numFmtId="0" fontId="13" fillId="0" borderId="30" xfId="0" applyFont="1" applyBorder="1"/>
    <xf numFmtId="0" fontId="8" fillId="0" borderId="23" xfId="0" applyFont="1" applyBorder="1" applyAlignment="1">
      <alignment horizontal="left" wrapText="1"/>
    </xf>
    <xf numFmtId="0" fontId="8" fillId="0" borderId="24" xfId="0" applyFont="1" applyBorder="1" applyAlignment="1">
      <alignment horizontal="left" wrapText="1"/>
    </xf>
    <xf numFmtId="0" fontId="8" fillId="0" borderId="25" xfId="0" applyFont="1" applyBorder="1" applyAlignment="1">
      <alignment horizontal="left" wrapText="1"/>
    </xf>
    <xf numFmtId="0" fontId="4" fillId="0" borderId="11" xfId="3" applyNumberFormat="1" applyFont="1" applyFill="1" applyBorder="1" applyAlignment="1" applyProtection="1">
      <alignment horizontal="left" vertical="top" wrapText="1"/>
    </xf>
    <xf numFmtId="0" fontId="4" fillId="0" borderId="12" xfId="3" applyNumberFormat="1" applyFont="1" applyFill="1" applyBorder="1" applyAlignment="1" applyProtection="1">
      <alignment horizontal="left" vertical="top" wrapText="1"/>
    </xf>
    <xf numFmtId="0" fontId="4" fillId="0" borderId="13" xfId="3" applyNumberFormat="1" applyFont="1" applyFill="1" applyBorder="1" applyAlignment="1" applyProtection="1">
      <alignment horizontal="left" vertical="top" wrapText="1"/>
    </xf>
    <xf numFmtId="0" fontId="4" fillId="0" borderId="14" xfId="3" applyNumberFormat="1" applyFont="1" applyFill="1" applyBorder="1" applyAlignment="1" applyProtection="1">
      <alignment horizontal="left" vertical="top"/>
    </xf>
    <xf numFmtId="0" fontId="4" fillId="0" borderId="15" xfId="3" applyNumberFormat="1" applyFont="1" applyFill="1" applyBorder="1" applyAlignment="1" applyProtection="1">
      <alignment horizontal="left" vertical="top"/>
    </xf>
    <xf numFmtId="0" fontId="4" fillId="0" borderId="12" xfId="3" applyNumberFormat="1" applyFont="1" applyFill="1" applyBorder="1" applyAlignment="1" applyProtection="1">
      <alignment horizontal="left" vertical="center" wrapText="1"/>
    </xf>
    <xf numFmtId="0" fontId="4" fillId="0" borderId="13" xfId="3" applyNumberFormat="1" applyFont="1" applyFill="1" applyBorder="1" applyAlignment="1" applyProtection="1">
      <alignment horizontal="left" vertical="center" wrapText="1"/>
    </xf>
    <xf numFmtId="0" fontId="7" fillId="0" borderId="0" xfId="4" applyFont="1" applyBorder="1" applyAlignment="1">
      <alignment horizontal="left" vertical="center"/>
    </xf>
    <xf numFmtId="0" fontId="7" fillId="0" borderId="0" xfId="4" applyFont="1" applyBorder="1" applyAlignment="1">
      <alignment horizontal="center" vertical="center" wrapText="1"/>
    </xf>
    <xf numFmtId="0" fontId="5" fillId="0" borderId="0" xfId="4" applyFont="1" applyBorder="1" applyAlignment="1">
      <alignment horizontal="center" vertical="center"/>
    </xf>
    <xf numFmtId="0" fontId="4" fillId="0" borderId="16" xfId="2" applyNumberFormat="1" applyFont="1" applyFill="1" applyBorder="1" applyAlignment="1" applyProtection="1">
      <alignment horizontal="left" vertical="top" wrapText="1"/>
    </xf>
    <xf numFmtId="0" fontId="4" fillId="0" borderId="17" xfId="2" applyNumberFormat="1" applyFont="1" applyFill="1" applyBorder="1" applyAlignment="1" applyProtection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26" xfId="0" applyFont="1" applyBorder="1" applyAlignment="1">
      <alignment horizontal="left" wrapText="1"/>
    </xf>
    <xf numFmtId="0" fontId="8" fillId="0" borderId="27" xfId="0" applyFont="1" applyBorder="1" applyAlignment="1">
      <alignment horizontal="left" wrapText="1"/>
    </xf>
    <xf numFmtId="0" fontId="8" fillId="0" borderId="29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left" vertical="top" wrapText="1"/>
    </xf>
    <xf numFmtId="0" fontId="8" fillId="0" borderId="31" xfId="0" applyFont="1" applyBorder="1" applyAlignment="1">
      <alignment horizontal="left" vertical="top" wrapText="1"/>
    </xf>
    <xf numFmtId="0" fontId="4" fillId="0" borderId="37" xfId="0" applyNumberFormat="1" applyFont="1" applyFill="1" applyBorder="1" applyAlignment="1" applyProtection="1">
      <alignment horizontal="left" vertical="top"/>
    </xf>
    <xf numFmtId="0" fontId="4" fillId="0" borderId="30" xfId="0" applyNumberFormat="1" applyFont="1" applyFill="1" applyBorder="1" applyAlignment="1" applyProtection="1">
      <alignment horizontal="left" vertical="top"/>
    </xf>
    <xf numFmtId="0" fontId="4" fillId="0" borderId="36" xfId="0" applyNumberFormat="1" applyFont="1" applyFill="1" applyBorder="1" applyAlignment="1" applyProtection="1">
      <alignment horizontal="left" vertical="top"/>
    </xf>
    <xf numFmtId="0" fontId="4" fillId="0" borderId="29" xfId="0" applyNumberFormat="1" applyFont="1" applyFill="1" applyBorder="1" applyAlignment="1" applyProtection="1">
      <alignment horizontal="left" vertical="center" wrapText="1"/>
    </xf>
    <xf numFmtId="0" fontId="4" fillId="0" borderId="30" xfId="0" applyNumberFormat="1" applyFont="1" applyFill="1" applyBorder="1" applyAlignment="1" applyProtection="1">
      <alignment horizontal="left" vertical="center" wrapText="1"/>
    </xf>
    <xf numFmtId="0" fontId="4" fillId="0" borderId="23" xfId="0" applyNumberFormat="1" applyFont="1" applyFill="1" applyBorder="1" applyAlignment="1" applyProtection="1">
      <alignment horizontal="left" vertical="top"/>
    </xf>
    <xf numFmtId="0" fontId="4" fillId="0" borderId="24" xfId="0" applyNumberFormat="1" applyFont="1" applyFill="1" applyBorder="1" applyAlignment="1" applyProtection="1">
      <alignment horizontal="left" vertical="top"/>
    </xf>
    <xf numFmtId="0" fontId="4" fillId="0" borderId="25" xfId="0" applyNumberFormat="1" applyFont="1" applyFill="1" applyBorder="1" applyAlignment="1" applyProtection="1">
      <alignment horizontal="left" vertical="top"/>
    </xf>
    <xf numFmtId="0" fontId="4" fillId="0" borderId="33" xfId="0" applyNumberFormat="1" applyFont="1" applyFill="1" applyBorder="1" applyAlignment="1" applyProtection="1">
      <alignment horizontal="left" vertical="top"/>
    </xf>
    <xf numFmtId="0" fontId="4" fillId="0" borderId="34" xfId="0" applyNumberFormat="1" applyFont="1" applyFill="1" applyBorder="1" applyAlignment="1" applyProtection="1">
      <alignment horizontal="left" vertical="top"/>
    </xf>
    <xf numFmtId="0" fontId="4" fillId="0" borderId="35" xfId="0" applyNumberFormat="1" applyFont="1" applyFill="1" applyBorder="1" applyAlignment="1" applyProtection="1">
      <alignment horizontal="left" vertical="top"/>
    </xf>
    <xf numFmtId="0" fontId="12" fillId="0" borderId="38" xfId="3" applyNumberFormat="1" applyFont="1" applyFill="1" applyBorder="1" applyAlignment="1" applyProtection="1">
      <alignment horizontal="center" vertical="center"/>
    </xf>
    <xf numFmtId="0" fontId="12" fillId="0" borderId="12" xfId="3" applyNumberFormat="1" applyFont="1" applyFill="1" applyBorder="1" applyAlignment="1" applyProtection="1">
      <alignment horizontal="center" vertical="center"/>
    </xf>
    <xf numFmtId="0" fontId="12" fillId="0" borderId="39" xfId="3" applyNumberFormat="1" applyFont="1" applyFill="1" applyBorder="1" applyAlignment="1" applyProtection="1">
      <alignment horizontal="center" vertical="center" wrapText="1"/>
    </xf>
    <xf numFmtId="0" fontId="14" fillId="0" borderId="40" xfId="0" applyNumberFormat="1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left" vertical="center"/>
    </xf>
    <xf numFmtId="4" fontId="14" fillId="0" borderId="42" xfId="0" applyNumberFormat="1" applyFont="1" applyFill="1" applyBorder="1" applyAlignment="1" applyProtection="1">
      <alignment horizontal="right" vertical="center"/>
    </xf>
    <xf numFmtId="0" fontId="14" fillId="0" borderId="41" xfId="0" applyNumberFormat="1" applyFont="1" applyFill="1" applyBorder="1" applyAlignment="1" applyProtection="1">
      <alignment horizontal="center" vertical="center" wrapText="1"/>
    </xf>
    <xf numFmtId="0" fontId="14" fillId="0" borderId="2" xfId="0" applyNumberFormat="1" applyFont="1" applyFill="1" applyBorder="1" applyAlignment="1" applyProtection="1">
      <alignment horizontal="left" vertical="center" wrapText="1"/>
    </xf>
    <xf numFmtId="0" fontId="14" fillId="0" borderId="43" xfId="0" applyNumberFormat="1" applyFont="1" applyFill="1" applyBorder="1" applyAlignment="1" applyProtection="1">
      <alignment horizontal="center" vertical="center" wrapText="1"/>
    </xf>
    <xf numFmtId="0" fontId="14" fillId="0" borderId="22" xfId="0" applyNumberFormat="1" applyFont="1" applyFill="1" applyBorder="1" applyAlignment="1" applyProtection="1">
      <alignment horizontal="left" vertical="center" wrapText="1"/>
    </xf>
    <xf numFmtId="4" fontId="14" fillId="0" borderId="44" xfId="0" applyNumberFormat="1" applyFont="1" applyFill="1" applyBorder="1" applyAlignment="1" applyProtection="1">
      <alignment horizontal="right" vertical="center"/>
    </xf>
    <xf numFmtId="4" fontId="14" fillId="0" borderId="45" xfId="0" applyNumberFormat="1" applyFont="1" applyFill="1" applyBorder="1" applyAlignment="1" applyProtection="1">
      <alignment horizontal="right" vertical="center"/>
    </xf>
    <xf numFmtId="0" fontId="0" fillId="0" borderId="46" xfId="0" applyFont="1" applyBorder="1"/>
    <xf numFmtId="0" fontId="15" fillId="0" borderId="0" xfId="0" applyFont="1" applyBorder="1"/>
    <xf numFmtId="0" fontId="0" fillId="0" borderId="43" xfId="0" applyFont="1" applyBorder="1"/>
    <xf numFmtId="0" fontId="15" fillId="0" borderId="48" xfId="0" applyFont="1" applyBorder="1"/>
    <xf numFmtId="4" fontId="15" fillId="0" borderId="44" xfId="0" applyNumberFormat="1" applyFont="1" applyBorder="1" applyAlignment="1">
      <alignment horizontal="right"/>
    </xf>
    <xf numFmtId="4" fontId="15" fillId="0" borderId="47" xfId="0" applyNumberFormat="1" applyFont="1" applyBorder="1" applyAlignment="1">
      <alignment horizontal="right"/>
    </xf>
    <xf numFmtId="4" fontId="13" fillId="0" borderId="39" xfId="0" applyNumberFormat="1" applyFont="1" applyBorder="1" applyAlignment="1">
      <alignment horizontal="right"/>
    </xf>
  </cellXfs>
  <cellStyles count="5">
    <cellStyle name="Normalny" xfId="0" builtinId="0"/>
    <cellStyle name="Normalny 2" xfId="3"/>
    <cellStyle name="Normalny 3" xfId="4"/>
    <cellStyle name="Normalny 4" xfId="2"/>
    <cellStyle name="Normalny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7"/>
  <sheetViews>
    <sheetView topLeftCell="A128" workbookViewId="0">
      <selection activeCell="B131" sqref="B131"/>
    </sheetView>
  </sheetViews>
  <sheetFormatPr defaultRowHeight="12"/>
  <cols>
    <col min="1" max="1" width="4.85546875" style="1" customWidth="1"/>
    <col min="2" max="2" width="55.7109375" style="2" customWidth="1"/>
    <col min="3" max="5" width="11.7109375" style="1" customWidth="1"/>
    <col min="6" max="6" width="13.7109375" style="1" customWidth="1"/>
    <col min="7" max="16384" width="9.140625" style="1"/>
  </cols>
  <sheetData>
    <row r="1" spans="1:6" ht="23.25">
      <c r="A1" s="116" t="s">
        <v>172</v>
      </c>
      <c r="B1" s="116"/>
      <c r="C1" s="116"/>
      <c r="D1" s="116"/>
      <c r="E1" s="116"/>
      <c r="F1" s="116"/>
    </row>
    <row r="2" spans="1:6" ht="23.25">
      <c r="A2" s="116" t="s">
        <v>173</v>
      </c>
      <c r="B2" s="116"/>
      <c r="C2" s="116"/>
      <c r="D2" s="116"/>
      <c r="E2" s="116"/>
      <c r="F2" s="116"/>
    </row>
    <row r="3" spans="1:6" ht="23.25">
      <c r="A3" s="114" t="s">
        <v>174</v>
      </c>
      <c r="B3" s="114"/>
      <c r="C3" s="114"/>
      <c r="D3" s="114"/>
      <c r="E3" s="4"/>
      <c r="F3" s="4"/>
    </row>
    <row r="4" spans="1:6" ht="15.75">
      <c r="A4" s="115" t="s">
        <v>197</v>
      </c>
      <c r="B4" s="115"/>
      <c r="C4" s="115"/>
      <c r="D4" s="115"/>
      <c r="E4" s="115"/>
      <c r="F4" s="115"/>
    </row>
    <row r="5" spans="1:6" ht="13.5" thickBot="1">
      <c r="A5" s="3"/>
      <c r="B5" s="3"/>
      <c r="C5" s="3"/>
      <c r="D5" s="3"/>
      <c r="E5" s="3"/>
      <c r="F5" s="3"/>
    </row>
    <row r="6" spans="1:6" ht="24.75" thickTop="1">
      <c r="A6" s="8" t="s">
        <v>0</v>
      </c>
      <c r="B6" s="5" t="s">
        <v>1</v>
      </c>
      <c r="C6" s="6" t="s">
        <v>175</v>
      </c>
      <c r="D6" s="5" t="s">
        <v>2</v>
      </c>
      <c r="E6" s="6" t="s">
        <v>176</v>
      </c>
      <c r="F6" s="7" t="s">
        <v>177</v>
      </c>
    </row>
    <row r="7" spans="1:6">
      <c r="A7" s="10">
        <v>1</v>
      </c>
      <c r="B7" s="9">
        <v>2</v>
      </c>
      <c r="C7" s="9">
        <v>3</v>
      </c>
      <c r="D7" s="9">
        <v>4</v>
      </c>
      <c r="E7" s="9">
        <v>5</v>
      </c>
      <c r="F7" s="11">
        <v>6</v>
      </c>
    </row>
    <row r="8" spans="1:6" ht="60.75" customHeight="1" thickBot="1">
      <c r="A8" s="12" t="s">
        <v>179</v>
      </c>
      <c r="B8" s="117" t="s">
        <v>178</v>
      </c>
      <c r="C8" s="117"/>
      <c r="D8" s="117"/>
      <c r="E8" s="117"/>
      <c r="F8" s="118"/>
    </row>
    <row r="9" spans="1:6" ht="24.75" thickBot="1">
      <c r="A9" s="13" t="s">
        <v>192</v>
      </c>
      <c r="B9" s="29" t="s">
        <v>3</v>
      </c>
      <c r="C9" s="23" t="s">
        <v>4</v>
      </c>
      <c r="D9" s="36">
        <v>0.23499999999999999</v>
      </c>
      <c r="E9" s="37">
        <v>0</v>
      </c>
      <c r="F9" s="38">
        <f>ROUND(D9*E9,2)</f>
        <v>0</v>
      </c>
    </row>
    <row r="10" spans="1:6" ht="60.75" thickBot="1">
      <c r="A10" s="15" t="s">
        <v>191</v>
      </c>
      <c r="B10" s="28" t="s">
        <v>5</v>
      </c>
      <c r="C10" s="24" t="s">
        <v>6</v>
      </c>
      <c r="D10" s="39">
        <v>4</v>
      </c>
      <c r="E10" s="40">
        <v>0</v>
      </c>
      <c r="F10" s="38">
        <f t="shared" ref="F10:F73" si="0">ROUND(D10*E10,2)</f>
        <v>0</v>
      </c>
    </row>
    <row r="11" spans="1:6" ht="24.75" thickBot="1">
      <c r="A11" s="15" t="s">
        <v>190</v>
      </c>
      <c r="B11" s="28" t="s">
        <v>208</v>
      </c>
      <c r="C11" s="24" t="s">
        <v>8</v>
      </c>
      <c r="D11" s="39">
        <v>0.8</v>
      </c>
      <c r="E11" s="40">
        <v>0</v>
      </c>
      <c r="F11" s="38">
        <f t="shared" si="0"/>
        <v>0</v>
      </c>
    </row>
    <row r="12" spans="1:6" ht="24.75" thickBot="1">
      <c r="A12" s="15" t="s">
        <v>189</v>
      </c>
      <c r="B12" s="28" t="s">
        <v>209</v>
      </c>
      <c r="C12" s="24" t="s">
        <v>8</v>
      </c>
      <c r="D12" s="39">
        <v>0.8</v>
      </c>
      <c r="E12" s="40">
        <v>0</v>
      </c>
      <c r="F12" s="38">
        <f t="shared" si="0"/>
        <v>0</v>
      </c>
    </row>
    <row r="13" spans="1:6" ht="24.75" thickBot="1">
      <c r="A13" s="15" t="s">
        <v>188</v>
      </c>
      <c r="B13" s="28" t="s">
        <v>9</v>
      </c>
      <c r="C13" s="24" t="s">
        <v>8</v>
      </c>
      <c r="D13" s="39">
        <v>0.28000000000000003</v>
      </c>
      <c r="E13" s="40">
        <v>0</v>
      </c>
      <c r="F13" s="38">
        <f t="shared" si="0"/>
        <v>0</v>
      </c>
    </row>
    <row r="14" spans="1:6" ht="36.75" thickBot="1">
      <c r="A14" s="15" t="s">
        <v>187</v>
      </c>
      <c r="B14" s="28" t="s">
        <v>210</v>
      </c>
      <c r="C14" s="24" t="s">
        <v>8</v>
      </c>
      <c r="D14" s="39">
        <v>0.28000000000000003</v>
      </c>
      <c r="E14" s="40">
        <v>0</v>
      </c>
      <c r="F14" s="38">
        <f t="shared" si="0"/>
        <v>0</v>
      </c>
    </row>
    <row r="15" spans="1:6" ht="24.75" thickBot="1">
      <c r="A15" s="15" t="s">
        <v>186</v>
      </c>
      <c r="B15" s="28" t="s">
        <v>10</v>
      </c>
      <c r="C15" s="24" t="s">
        <v>8</v>
      </c>
      <c r="D15" s="39">
        <v>0.68</v>
      </c>
      <c r="E15" s="40">
        <v>0</v>
      </c>
      <c r="F15" s="38">
        <f t="shared" si="0"/>
        <v>0</v>
      </c>
    </row>
    <row r="16" spans="1:6" ht="36.75" thickBot="1">
      <c r="A16" s="15" t="s">
        <v>185</v>
      </c>
      <c r="B16" s="28" t="s">
        <v>210</v>
      </c>
      <c r="C16" s="24" t="s">
        <v>8</v>
      </c>
      <c r="D16" s="39">
        <v>0.68</v>
      </c>
      <c r="E16" s="40">
        <v>0</v>
      </c>
      <c r="F16" s="38">
        <f t="shared" si="0"/>
        <v>0</v>
      </c>
    </row>
    <row r="17" spans="1:6" ht="48.75" thickBot="1">
      <c r="A17" s="15" t="s">
        <v>184</v>
      </c>
      <c r="B17" s="28" t="s">
        <v>11</v>
      </c>
      <c r="C17" s="24" t="s">
        <v>6</v>
      </c>
      <c r="D17" s="39">
        <v>1</v>
      </c>
      <c r="E17" s="40">
        <v>0</v>
      </c>
      <c r="F17" s="38">
        <f t="shared" si="0"/>
        <v>0</v>
      </c>
    </row>
    <row r="18" spans="1:6" ht="24.75" thickBot="1">
      <c r="A18" s="15" t="s">
        <v>12</v>
      </c>
      <c r="B18" s="28" t="s">
        <v>7</v>
      </c>
      <c r="C18" s="24" t="s">
        <v>8</v>
      </c>
      <c r="D18" s="39">
        <v>0.42</v>
      </c>
      <c r="E18" s="40">
        <v>0</v>
      </c>
      <c r="F18" s="38">
        <f t="shared" si="0"/>
        <v>0</v>
      </c>
    </row>
    <row r="19" spans="1:6" ht="24.75" thickBot="1">
      <c r="A19" s="15" t="s">
        <v>13</v>
      </c>
      <c r="B19" s="28" t="s">
        <v>209</v>
      </c>
      <c r="C19" s="24" t="s">
        <v>8</v>
      </c>
      <c r="D19" s="39">
        <v>0.42</v>
      </c>
      <c r="E19" s="40">
        <v>0</v>
      </c>
      <c r="F19" s="38">
        <f t="shared" si="0"/>
        <v>0</v>
      </c>
    </row>
    <row r="20" spans="1:6" ht="24.75" thickBot="1">
      <c r="A20" s="15" t="s">
        <v>14</v>
      </c>
      <c r="B20" s="28" t="s">
        <v>9</v>
      </c>
      <c r="C20" s="24" t="s">
        <v>8</v>
      </c>
      <c r="D20" s="39">
        <v>0.45</v>
      </c>
      <c r="E20" s="40">
        <v>0</v>
      </c>
      <c r="F20" s="38">
        <f t="shared" si="0"/>
        <v>0</v>
      </c>
    </row>
    <row r="21" spans="1:6" ht="36.75" thickBot="1">
      <c r="A21" s="15" t="s">
        <v>15</v>
      </c>
      <c r="B21" s="28" t="s">
        <v>210</v>
      </c>
      <c r="C21" s="24" t="s">
        <v>8</v>
      </c>
      <c r="D21" s="39">
        <v>0.45</v>
      </c>
      <c r="E21" s="40">
        <v>0</v>
      </c>
      <c r="F21" s="38">
        <f t="shared" si="0"/>
        <v>0</v>
      </c>
    </row>
    <row r="22" spans="1:6" ht="24.75" thickBot="1">
      <c r="A22" s="15" t="s">
        <v>16</v>
      </c>
      <c r="B22" s="28" t="s">
        <v>10</v>
      </c>
      <c r="C22" s="24" t="s">
        <v>8</v>
      </c>
      <c r="D22" s="39">
        <v>1.35</v>
      </c>
      <c r="E22" s="40">
        <v>0</v>
      </c>
      <c r="F22" s="38">
        <f t="shared" si="0"/>
        <v>0</v>
      </c>
    </row>
    <row r="23" spans="1:6" ht="36.75" thickBot="1">
      <c r="A23" s="15" t="s">
        <v>17</v>
      </c>
      <c r="B23" s="28" t="s">
        <v>210</v>
      </c>
      <c r="C23" s="24" t="s">
        <v>8</v>
      </c>
      <c r="D23" s="39">
        <v>1.35</v>
      </c>
      <c r="E23" s="40">
        <v>0</v>
      </c>
      <c r="F23" s="38">
        <f t="shared" si="0"/>
        <v>0</v>
      </c>
    </row>
    <row r="24" spans="1:6" ht="36.75" thickBot="1">
      <c r="A24" s="15" t="s">
        <v>18</v>
      </c>
      <c r="B24" s="28" t="s">
        <v>19</v>
      </c>
      <c r="C24" s="24" t="s">
        <v>20</v>
      </c>
      <c r="D24" s="39">
        <v>1.72E-2</v>
      </c>
      <c r="E24" s="40">
        <v>0</v>
      </c>
      <c r="F24" s="38">
        <f t="shared" si="0"/>
        <v>0</v>
      </c>
    </row>
    <row r="25" spans="1:6" ht="24.75" thickBot="1">
      <c r="A25" s="15" t="s">
        <v>21</v>
      </c>
      <c r="B25" s="28" t="s">
        <v>10</v>
      </c>
      <c r="C25" s="24" t="s">
        <v>8</v>
      </c>
      <c r="D25" s="39">
        <v>4.92</v>
      </c>
      <c r="E25" s="40">
        <v>0</v>
      </c>
      <c r="F25" s="38">
        <f t="shared" si="0"/>
        <v>0</v>
      </c>
    </row>
    <row r="26" spans="1:6" ht="36.75" thickBot="1">
      <c r="A26" s="15" t="s">
        <v>22</v>
      </c>
      <c r="B26" s="28" t="s">
        <v>210</v>
      </c>
      <c r="C26" s="24" t="s">
        <v>8</v>
      </c>
      <c r="D26" s="39">
        <v>4.92</v>
      </c>
      <c r="E26" s="40">
        <v>0</v>
      </c>
      <c r="F26" s="38">
        <f t="shared" si="0"/>
        <v>0</v>
      </c>
    </row>
    <row r="27" spans="1:6" ht="36.75" thickBot="1">
      <c r="A27" s="15" t="s">
        <v>23</v>
      </c>
      <c r="B27" s="28" t="s">
        <v>24</v>
      </c>
      <c r="C27" s="24" t="s">
        <v>6</v>
      </c>
      <c r="D27" s="39">
        <v>9</v>
      </c>
      <c r="E27" s="40">
        <v>0</v>
      </c>
      <c r="F27" s="38">
        <f t="shared" si="0"/>
        <v>0</v>
      </c>
    </row>
    <row r="28" spans="1:6" ht="72.75" thickBot="1">
      <c r="A28" s="15" t="s">
        <v>25</v>
      </c>
      <c r="B28" s="28" t="s">
        <v>26</v>
      </c>
      <c r="C28" s="24" t="s">
        <v>205</v>
      </c>
      <c r="D28" s="39">
        <v>554</v>
      </c>
      <c r="E28" s="40">
        <v>0</v>
      </c>
      <c r="F28" s="38">
        <f t="shared" si="0"/>
        <v>0</v>
      </c>
    </row>
    <row r="29" spans="1:6" ht="36.75" thickBot="1">
      <c r="A29" s="15" t="s">
        <v>28</v>
      </c>
      <c r="B29" s="28" t="s">
        <v>29</v>
      </c>
      <c r="C29" s="24" t="s">
        <v>204</v>
      </c>
      <c r="D29" s="39">
        <v>55.4</v>
      </c>
      <c r="E29" s="40">
        <v>0</v>
      </c>
      <c r="F29" s="38">
        <f t="shared" si="0"/>
        <v>0</v>
      </c>
    </row>
    <row r="30" spans="1:6" ht="48.75" thickBot="1">
      <c r="A30" s="15" t="s">
        <v>30</v>
      </c>
      <c r="B30" s="28" t="s">
        <v>211</v>
      </c>
      <c r="C30" s="24" t="s">
        <v>204</v>
      </c>
      <c r="D30" s="39">
        <v>55.4</v>
      </c>
      <c r="E30" s="40">
        <v>0</v>
      </c>
      <c r="F30" s="38">
        <f t="shared" si="0"/>
        <v>0</v>
      </c>
    </row>
    <row r="31" spans="1:6" ht="120.75" thickBot="1">
      <c r="A31" s="15" t="s">
        <v>31</v>
      </c>
      <c r="B31" s="28" t="s">
        <v>212</v>
      </c>
      <c r="C31" s="24" t="s">
        <v>205</v>
      </c>
      <c r="D31" s="41">
        <v>1724</v>
      </c>
      <c r="E31" s="40">
        <v>0</v>
      </c>
      <c r="F31" s="38">
        <f t="shared" si="0"/>
        <v>0</v>
      </c>
    </row>
    <row r="32" spans="1:6" ht="24.75" thickBot="1">
      <c r="A32" s="15" t="s">
        <v>32</v>
      </c>
      <c r="B32" s="28" t="s">
        <v>33</v>
      </c>
      <c r="C32" s="24" t="s">
        <v>204</v>
      </c>
      <c r="D32" s="39">
        <v>344.8</v>
      </c>
      <c r="E32" s="40">
        <v>0</v>
      </c>
      <c r="F32" s="38">
        <f t="shared" si="0"/>
        <v>0</v>
      </c>
    </row>
    <row r="33" spans="1:6" ht="36.75" thickBot="1">
      <c r="A33" s="15" t="s">
        <v>34</v>
      </c>
      <c r="B33" s="28" t="s">
        <v>35</v>
      </c>
      <c r="C33" s="24" t="s">
        <v>204</v>
      </c>
      <c r="D33" s="39">
        <v>344.8</v>
      </c>
      <c r="E33" s="40">
        <v>0</v>
      </c>
      <c r="F33" s="38">
        <f t="shared" si="0"/>
        <v>0</v>
      </c>
    </row>
    <row r="34" spans="1:6" ht="48.75" thickBot="1">
      <c r="A34" s="15" t="s">
        <v>36</v>
      </c>
      <c r="B34" s="28" t="s">
        <v>214</v>
      </c>
      <c r="C34" s="24" t="s">
        <v>204</v>
      </c>
      <c r="D34" s="39">
        <v>344.8</v>
      </c>
      <c r="E34" s="40">
        <v>0</v>
      </c>
      <c r="F34" s="38">
        <f t="shared" si="0"/>
        <v>0</v>
      </c>
    </row>
    <row r="35" spans="1:6" ht="60.75" thickBot="1">
      <c r="A35" s="15" t="s">
        <v>38</v>
      </c>
      <c r="B35" s="28" t="s">
        <v>213</v>
      </c>
      <c r="C35" s="24" t="s">
        <v>205</v>
      </c>
      <c r="D35" s="39">
        <v>40</v>
      </c>
      <c r="E35" s="40">
        <v>0</v>
      </c>
      <c r="F35" s="38">
        <f t="shared" si="0"/>
        <v>0</v>
      </c>
    </row>
    <row r="36" spans="1:6" ht="60.75" thickBot="1">
      <c r="A36" s="15" t="s">
        <v>39</v>
      </c>
      <c r="B36" s="28" t="s">
        <v>215</v>
      </c>
      <c r="C36" s="24" t="s">
        <v>205</v>
      </c>
      <c r="D36" s="39">
        <v>62</v>
      </c>
      <c r="E36" s="40">
        <v>0</v>
      </c>
      <c r="F36" s="38">
        <f t="shared" si="0"/>
        <v>0</v>
      </c>
    </row>
    <row r="37" spans="1:6" ht="24.75" thickBot="1">
      <c r="A37" s="15" t="s">
        <v>40</v>
      </c>
      <c r="B37" s="28" t="s">
        <v>33</v>
      </c>
      <c r="C37" s="24" t="s">
        <v>204</v>
      </c>
      <c r="D37" s="39">
        <v>16.399999999999999</v>
      </c>
      <c r="E37" s="40">
        <v>0</v>
      </c>
      <c r="F37" s="38">
        <f t="shared" si="0"/>
        <v>0</v>
      </c>
    </row>
    <row r="38" spans="1:6" ht="36.75" thickBot="1">
      <c r="A38" s="15" t="s">
        <v>41</v>
      </c>
      <c r="B38" s="28" t="s">
        <v>35</v>
      </c>
      <c r="C38" s="24" t="s">
        <v>204</v>
      </c>
      <c r="D38" s="39">
        <v>16.399999999999999</v>
      </c>
      <c r="E38" s="40">
        <v>0</v>
      </c>
      <c r="F38" s="38">
        <f t="shared" si="0"/>
        <v>0</v>
      </c>
    </row>
    <row r="39" spans="1:6" ht="48.75" thickBot="1">
      <c r="A39" s="15" t="s">
        <v>42</v>
      </c>
      <c r="B39" s="28" t="s">
        <v>37</v>
      </c>
      <c r="C39" s="24" t="s">
        <v>204</v>
      </c>
      <c r="D39" s="39">
        <v>16.399999999999999</v>
      </c>
      <c r="E39" s="40">
        <v>0</v>
      </c>
      <c r="F39" s="38">
        <f t="shared" si="0"/>
        <v>0</v>
      </c>
    </row>
    <row r="40" spans="1:6" ht="72.75" thickBot="1">
      <c r="A40" s="15" t="s">
        <v>43</v>
      </c>
      <c r="B40" s="28" t="s">
        <v>44</v>
      </c>
      <c r="C40" s="24" t="s">
        <v>27</v>
      </c>
      <c r="D40" s="39">
        <v>23</v>
      </c>
      <c r="E40" s="40">
        <v>0</v>
      </c>
      <c r="F40" s="38">
        <f t="shared" si="0"/>
        <v>0</v>
      </c>
    </row>
    <row r="41" spans="1:6" ht="24.75" thickBot="1">
      <c r="A41" s="15" t="s">
        <v>45</v>
      </c>
      <c r="B41" s="28" t="s">
        <v>33</v>
      </c>
      <c r="C41" s="24" t="s">
        <v>204</v>
      </c>
      <c r="D41" s="39">
        <v>2.4</v>
      </c>
      <c r="E41" s="40">
        <v>0</v>
      </c>
      <c r="F41" s="38">
        <f t="shared" si="0"/>
        <v>0</v>
      </c>
    </row>
    <row r="42" spans="1:6" ht="36.75" thickBot="1">
      <c r="A42" s="15" t="s">
        <v>46</v>
      </c>
      <c r="B42" s="28" t="s">
        <v>35</v>
      </c>
      <c r="C42" s="24" t="s">
        <v>204</v>
      </c>
      <c r="D42" s="39">
        <v>2.4</v>
      </c>
      <c r="E42" s="40">
        <v>0</v>
      </c>
      <c r="F42" s="38">
        <f t="shared" si="0"/>
        <v>0</v>
      </c>
    </row>
    <row r="43" spans="1:6" ht="60.75" thickBot="1">
      <c r="A43" s="15" t="s">
        <v>47</v>
      </c>
      <c r="B43" s="28" t="s">
        <v>216</v>
      </c>
      <c r="C43" s="24" t="s">
        <v>204</v>
      </c>
      <c r="D43" s="39">
        <v>2.4</v>
      </c>
      <c r="E43" s="40">
        <v>0</v>
      </c>
      <c r="F43" s="38">
        <f t="shared" si="0"/>
        <v>0</v>
      </c>
    </row>
    <row r="44" spans="1:6" ht="60.75" thickBot="1">
      <c r="A44" s="15" t="s">
        <v>48</v>
      </c>
      <c r="B44" s="28" t="s">
        <v>217</v>
      </c>
      <c r="C44" s="24" t="s">
        <v>205</v>
      </c>
      <c r="D44" s="39">
        <v>39</v>
      </c>
      <c r="E44" s="40">
        <v>0</v>
      </c>
      <c r="F44" s="38">
        <f t="shared" si="0"/>
        <v>0</v>
      </c>
    </row>
    <row r="45" spans="1:6" ht="60.75" thickBot="1">
      <c r="A45" s="15" t="s">
        <v>49</v>
      </c>
      <c r="B45" s="28" t="s">
        <v>218</v>
      </c>
      <c r="C45" s="24" t="s">
        <v>205</v>
      </c>
      <c r="D45" s="39">
        <v>155</v>
      </c>
      <c r="E45" s="40">
        <v>0</v>
      </c>
      <c r="F45" s="38">
        <f t="shared" si="0"/>
        <v>0</v>
      </c>
    </row>
    <row r="46" spans="1:6" ht="24.75" thickBot="1">
      <c r="A46" s="15" t="s">
        <v>50</v>
      </c>
      <c r="B46" s="28" t="s">
        <v>33</v>
      </c>
      <c r="C46" s="24" t="s">
        <v>204</v>
      </c>
      <c r="D46" s="39">
        <v>23.3</v>
      </c>
      <c r="E46" s="40">
        <v>0</v>
      </c>
      <c r="F46" s="38">
        <f t="shared" si="0"/>
        <v>0</v>
      </c>
    </row>
    <row r="47" spans="1:6" ht="36.75" thickBot="1">
      <c r="A47" s="15" t="s">
        <v>51</v>
      </c>
      <c r="B47" s="28" t="s">
        <v>35</v>
      </c>
      <c r="C47" s="24" t="s">
        <v>204</v>
      </c>
      <c r="D47" s="39">
        <v>23.3</v>
      </c>
      <c r="E47" s="40">
        <v>0</v>
      </c>
      <c r="F47" s="38">
        <f t="shared" si="0"/>
        <v>0</v>
      </c>
    </row>
    <row r="48" spans="1:6" ht="48.75" thickBot="1">
      <c r="A48" s="15" t="s">
        <v>52</v>
      </c>
      <c r="B48" s="28" t="s">
        <v>214</v>
      </c>
      <c r="C48" s="24" t="s">
        <v>204</v>
      </c>
      <c r="D48" s="39">
        <v>23.3</v>
      </c>
      <c r="E48" s="40">
        <v>0</v>
      </c>
      <c r="F48" s="38">
        <f t="shared" si="0"/>
        <v>0</v>
      </c>
    </row>
    <row r="49" spans="1:6" ht="60.75" thickBot="1">
      <c r="A49" s="15" t="s">
        <v>53</v>
      </c>
      <c r="B49" s="28" t="s">
        <v>54</v>
      </c>
      <c r="C49" s="24" t="s">
        <v>27</v>
      </c>
      <c r="D49" s="41">
        <v>1645</v>
      </c>
      <c r="E49" s="40">
        <v>0</v>
      </c>
      <c r="F49" s="38">
        <f t="shared" si="0"/>
        <v>0</v>
      </c>
    </row>
    <row r="50" spans="1:6" ht="24.75" thickBot="1">
      <c r="A50" s="15" t="s">
        <v>55</v>
      </c>
      <c r="B50" s="28" t="s">
        <v>33</v>
      </c>
      <c r="C50" s="24" t="s">
        <v>204</v>
      </c>
      <c r="D50" s="39">
        <v>164.5</v>
      </c>
      <c r="E50" s="40">
        <v>0</v>
      </c>
      <c r="F50" s="38">
        <f t="shared" si="0"/>
        <v>0</v>
      </c>
    </row>
    <row r="51" spans="1:6" ht="36.75" thickBot="1">
      <c r="A51" s="15" t="s">
        <v>56</v>
      </c>
      <c r="B51" s="28" t="s">
        <v>35</v>
      </c>
      <c r="C51" s="24" t="s">
        <v>204</v>
      </c>
      <c r="D51" s="39">
        <v>164.5</v>
      </c>
      <c r="E51" s="40">
        <v>0</v>
      </c>
      <c r="F51" s="38">
        <f t="shared" si="0"/>
        <v>0</v>
      </c>
    </row>
    <row r="52" spans="1:6" ht="48.75" thickBot="1">
      <c r="A52" s="15" t="s">
        <v>57</v>
      </c>
      <c r="B52" s="28" t="s">
        <v>214</v>
      </c>
      <c r="C52" s="24" t="s">
        <v>204</v>
      </c>
      <c r="D52" s="39">
        <v>164.5</v>
      </c>
      <c r="E52" s="40">
        <v>0</v>
      </c>
      <c r="F52" s="38">
        <f t="shared" si="0"/>
        <v>0</v>
      </c>
    </row>
    <row r="53" spans="1:6" ht="36.75" thickBot="1">
      <c r="A53" s="15" t="s">
        <v>58</v>
      </c>
      <c r="B53" s="28" t="s">
        <v>59</v>
      </c>
      <c r="C53" s="24" t="s">
        <v>205</v>
      </c>
      <c r="D53" s="39">
        <v>40</v>
      </c>
      <c r="E53" s="40">
        <v>0</v>
      </c>
      <c r="F53" s="38">
        <f t="shared" si="0"/>
        <v>0</v>
      </c>
    </row>
    <row r="54" spans="1:6" ht="48.75" thickBot="1">
      <c r="A54" s="15" t="s">
        <v>60</v>
      </c>
      <c r="B54" s="28" t="s">
        <v>61</v>
      </c>
      <c r="C54" s="24" t="s">
        <v>204</v>
      </c>
      <c r="D54" s="39">
        <v>3</v>
      </c>
      <c r="E54" s="40">
        <v>0</v>
      </c>
      <c r="F54" s="38">
        <f t="shared" si="0"/>
        <v>0</v>
      </c>
    </row>
    <row r="55" spans="1:6" ht="36.75" thickBot="1">
      <c r="A55" s="15" t="s">
        <v>62</v>
      </c>
      <c r="B55" s="28" t="s">
        <v>35</v>
      </c>
      <c r="C55" s="24" t="s">
        <v>204</v>
      </c>
      <c r="D55" s="39">
        <v>3</v>
      </c>
      <c r="E55" s="40">
        <v>0</v>
      </c>
      <c r="F55" s="38">
        <f t="shared" si="0"/>
        <v>0</v>
      </c>
    </row>
    <row r="56" spans="1:6" ht="48.75" thickBot="1">
      <c r="A56" s="15" t="s">
        <v>63</v>
      </c>
      <c r="B56" s="28" t="s">
        <v>214</v>
      </c>
      <c r="C56" s="24" t="s">
        <v>204</v>
      </c>
      <c r="D56" s="39">
        <v>3</v>
      </c>
      <c r="E56" s="40">
        <v>0</v>
      </c>
      <c r="F56" s="38">
        <f t="shared" si="0"/>
        <v>0</v>
      </c>
    </row>
    <row r="57" spans="1:6" ht="96.75" thickBot="1">
      <c r="A57" s="15" t="s">
        <v>64</v>
      </c>
      <c r="B57" s="28" t="s">
        <v>219</v>
      </c>
      <c r="C57" s="24" t="s">
        <v>27</v>
      </c>
      <c r="D57" s="39">
        <v>56</v>
      </c>
      <c r="E57" s="40">
        <v>0</v>
      </c>
      <c r="F57" s="38">
        <f t="shared" si="0"/>
        <v>0</v>
      </c>
    </row>
    <row r="58" spans="1:6" ht="24.75" thickBot="1">
      <c r="A58" s="15" t="s">
        <v>65</v>
      </c>
      <c r="B58" s="28" t="s">
        <v>33</v>
      </c>
      <c r="C58" s="24" t="s">
        <v>204</v>
      </c>
      <c r="D58" s="39">
        <v>4.5</v>
      </c>
      <c r="E58" s="40">
        <v>0</v>
      </c>
      <c r="F58" s="38">
        <f t="shared" si="0"/>
        <v>0</v>
      </c>
    </row>
    <row r="59" spans="1:6" ht="36.75" thickBot="1">
      <c r="A59" s="15" t="s">
        <v>66</v>
      </c>
      <c r="B59" s="28" t="s">
        <v>35</v>
      </c>
      <c r="C59" s="24" t="s">
        <v>204</v>
      </c>
      <c r="D59" s="39">
        <v>4.5</v>
      </c>
      <c r="E59" s="40">
        <v>0</v>
      </c>
      <c r="F59" s="38">
        <f t="shared" si="0"/>
        <v>0</v>
      </c>
    </row>
    <row r="60" spans="1:6" ht="48.75" thickBot="1">
      <c r="A60" s="15" t="s">
        <v>67</v>
      </c>
      <c r="B60" s="28" t="s">
        <v>214</v>
      </c>
      <c r="C60" s="24" t="s">
        <v>204</v>
      </c>
      <c r="D60" s="39">
        <v>4.5</v>
      </c>
      <c r="E60" s="40">
        <v>0</v>
      </c>
      <c r="F60" s="38">
        <f t="shared" si="0"/>
        <v>0</v>
      </c>
    </row>
    <row r="61" spans="1:6" ht="24.75" thickBot="1">
      <c r="A61" s="15" t="s">
        <v>68</v>
      </c>
      <c r="B61" s="28" t="s">
        <v>69</v>
      </c>
      <c r="C61" s="24" t="s">
        <v>70</v>
      </c>
      <c r="D61" s="39">
        <v>92</v>
      </c>
      <c r="E61" s="40">
        <v>0</v>
      </c>
      <c r="F61" s="38">
        <f t="shared" si="0"/>
        <v>0</v>
      </c>
    </row>
    <row r="62" spans="1:6" ht="48.75" thickBot="1">
      <c r="A62" s="15" t="s">
        <v>71</v>
      </c>
      <c r="B62" s="28" t="s">
        <v>61</v>
      </c>
      <c r="C62" s="24" t="s">
        <v>204</v>
      </c>
      <c r="D62" s="39">
        <v>6.2</v>
      </c>
      <c r="E62" s="40">
        <v>0</v>
      </c>
      <c r="F62" s="38">
        <f t="shared" si="0"/>
        <v>0</v>
      </c>
    </row>
    <row r="63" spans="1:6" ht="36.75" thickBot="1">
      <c r="A63" s="15" t="s">
        <v>72</v>
      </c>
      <c r="B63" s="28" t="s">
        <v>35</v>
      </c>
      <c r="C63" s="24" t="s">
        <v>204</v>
      </c>
      <c r="D63" s="39">
        <v>6.2</v>
      </c>
      <c r="E63" s="40">
        <v>0</v>
      </c>
      <c r="F63" s="38">
        <f t="shared" si="0"/>
        <v>0</v>
      </c>
    </row>
    <row r="64" spans="1:6" ht="48.75" thickBot="1">
      <c r="A64" s="15" t="s">
        <v>73</v>
      </c>
      <c r="B64" s="28" t="s">
        <v>214</v>
      </c>
      <c r="C64" s="24" t="s">
        <v>204</v>
      </c>
      <c r="D64" s="39">
        <v>6.2</v>
      </c>
      <c r="E64" s="40">
        <v>0</v>
      </c>
      <c r="F64" s="38">
        <f t="shared" si="0"/>
        <v>0</v>
      </c>
    </row>
    <row r="65" spans="1:6" ht="48.75" thickBot="1">
      <c r="A65" s="15" t="s">
        <v>74</v>
      </c>
      <c r="B65" s="28" t="s">
        <v>75</v>
      </c>
      <c r="C65" s="24" t="s">
        <v>70</v>
      </c>
      <c r="D65" s="39">
        <v>36</v>
      </c>
      <c r="E65" s="40">
        <v>0</v>
      </c>
      <c r="F65" s="38">
        <f t="shared" si="0"/>
        <v>0</v>
      </c>
    </row>
    <row r="66" spans="1:6" ht="48.75" thickBot="1">
      <c r="A66" s="15" t="s">
        <v>76</v>
      </c>
      <c r="B66" s="28" t="s">
        <v>61</v>
      </c>
      <c r="C66" s="24" t="s">
        <v>204</v>
      </c>
      <c r="D66" s="39">
        <v>0.6</v>
      </c>
      <c r="E66" s="40">
        <v>0</v>
      </c>
      <c r="F66" s="38">
        <f t="shared" si="0"/>
        <v>0</v>
      </c>
    </row>
    <row r="67" spans="1:6" ht="36.75" thickBot="1">
      <c r="A67" s="15" t="s">
        <v>77</v>
      </c>
      <c r="B67" s="28" t="s">
        <v>35</v>
      </c>
      <c r="C67" s="24" t="s">
        <v>204</v>
      </c>
      <c r="D67" s="39">
        <v>0.6</v>
      </c>
      <c r="E67" s="40">
        <v>0</v>
      </c>
      <c r="F67" s="38">
        <f t="shared" si="0"/>
        <v>0</v>
      </c>
    </row>
    <row r="68" spans="1:6" ht="48.75" thickBot="1">
      <c r="A68" s="15" t="s">
        <v>78</v>
      </c>
      <c r="B68" s="28" t="s">
        <v>214</v>
      </c>
      <c r="C68" s="24" t="s">
        <v>204</v>
      </c>
      <c r="D68" s="39">
        <v>0.6</v>
      </c>
      <c r="E68" s="40">
        <v>0</v>
      </c>
      <c r="F68" s="38">
        <f t="shared" si="0"/>
        <v>0</v>
      </c>
    </row>
    <row r="69" spans="1:6" ht="24.75" thickBot="1">
      <c r="A69" s="15" t="s">
        <v>79</v>
      </c>
      <c r="B69" s="28" t="s">
        <v>80</v>
      </c>
      <c r="C69" s="24" t="s">
        <v>204</v>
      </c>
      <c r="D69" s="39">
        <v>10.24</v>
      </c>
      <c r="E69" s="40">
        <v>0</v>
      </c>
      <c r="F69" s="38">
        <f t="shared" si="0"/>
        <v>0</v>
      </c>
    </row>
    <row r="70" spans="1:6" ht="36.75" thickBot="1">
      <c r="A70" s="15" t="s">
        <v>81</v>
      </c>
      <c r="B70" s="28" t="s">
        <v>82</v>
      </c>
      <c r="C70" s="24" t="s">
        <v>204</v>
      </c>
      <c r="D70" s="39">
        <v>10.24</v>
      </c>
      <c r="E70" s="40">
        <v>0</v>
      </c>
      <c r="F70" s="38">
        <f t="shared" si="0"/>
        <v>0</v>
      </c>
    </row>
    <row r="71" spans="1:6" ht="36.75" thickBot="1">
      <c r="A71" s="15" t="s">
        <v>83</v>
      </c>
      <c r="B71" s="28" t="s">
        <v>35</v>
      </c>
      <c r="C71" s="24" t="s">
        <v>204</v>
      </c>
      <c r="D71" s="39">
        <v>10.24</v>
      </c>
      <c r="E71" s="40">
        <v>0</v>
      </c>
      <c r="F71" s="38">
        <f t="shared" si="0"/>
        <v>0</v>
      </c>
    </row>
    <row r="72" spans="1:6" ht="48.75" thickBot="1">
      <c r="A72" s="15" t="s">
        <v>84</v>
      </c>
      <c r="B72" s="28" t="s">
        <v>214</v>
      </c>
      <c r="C72" s="24" t="s">
        <v>204</v>
      </c>
      <c r="D72" s="39">
        <v>10.24</v>
      </c>
      <c r="E72" s="40">
        <v>0</v>
      </c>
      <c r="F72" s="38">
        <f t="shared" si="0"/>
        <v>0</v>
      </c>
    </row>
    <row r="73" spans="1:6" ht="36.75" thickBot="1">
      <c r="A73" s="15" t="s">
        <v>85</v>
      </c>
      <c r="B73" s="28" t="s">
        <v>86</v>
      </c>
      <c r="C73" s="24" t="s">
        <v>6</v>
      </c>
      <c r="D73" s="39">
        <v>4</v>
      </c>
      <c r="E73" s="40">
        <v>0</v>
      </c>
      <c r="F73" s="38">
        <f t="shared" si="0"/>
        <v>0</v>
      </c>
    </row>
    <row r="74" spans="1:6" ht="36.75" thickBot="1">
      <c r="A74" s="15" t="s">
        <v>87</v>
      </c>
      <c r="B74" s="28" t="s">
        <v>88</v>
      </c>
      <c r="C74" s="24" t="s">
        <v>89</v>
      </c>
      <c r="D74" s="39">
        <v>0.2</v>
      </c>
      <c r="E74" s="40">
        <v>0</v>
      </c>
      <c r="F74" s="38">
        <f t="shared" ref="F74:F81" si="1">ROUND(D74*E74,2)</f>
        <v>0</v>
      </c>
    </row>
    <row r="75" spans="1:6" ht="36.75" thickBot="1">
      <c r="A75" s="15" t="s">
        <v>90</v>
      </c>
      <c r="B75" s="28" t="s">
        <v>220</v>
      </c>
      <c r="C75" s="24" t="s">
        <v>89</v>
      </c>
      <c r="D75" s="39">
        <v>0.2</v>
      </c>
      <c r="E75" s="40">
        <v>0</v>
      </c>
      <c r="F75" s="38">
        <f t="shared" si="1"/>
        <v>0</v>
      </c>
    </row>
    <row r="76" spans="1:6" ht="24.75" thickBot="1">
      <c r="A76" s="15" t="s">
        <v>91</v>
      </c>
      <c r="B76" s="28" t="s">
        <v>92</v>
      </c>
      <c r="C76" s="24" t="s">
        <v>6</v>
      </c>
      <c r="D76" s="39">
        <v>2</v>
      </c>
      <c r="E76" s="40">
        <v>0</v>
      </c>
      <c r="F76" s="38">
        <f t="shared" si="1"/>
        <v>0</v>
      </c>
    </row>
    <row r="77" spans="1:6" ht="36.75" thickBot="1">
      <c r="A77" s="15" t="s">
        <v>93</v>
      </c>
      <c r="B77" s="28" t="s">
        <v>94</v>
      </c>
      <c r="C77" s="24" t="s">
        <v>89</v>
      </c>
      <c r="D77" s="39">
        <v>0.04</v>
      </c>
      <c r="E77" s="40">
        <v>0</v>
      </c>
      <c r="F77" s="38">
        <f t="shared" si="1"/>
        <v>0</v>
      </c>
    </row>
    <row r="78" spans="1:6" ht="36.75" thickBot="1">
      <c r="A78" s="15" t="s">
        <v>95</v>
      </c>
      <c r="B78" s="28" t="s">
        <v>220</v>
      </c>
      <c r="C78" s="24" t="s">
        <v>89</v>
      </c>
      <c r="D78" s="39">
        <v>0.04</v>
      </c>
      <c r="E78" s="40">
        <v>0</v>
      </c>
      <c r="F78" s="38">
        <f t="shared" si="1"/>
        <v>0</v>
      </c>
    </row>
    <row r="79" spans="1:6" ht="24.75" thickBot="1">
      <c r="A79" s="15" t="s">
        <v>96</v>
      </c>
      <c r="B79" s="28" t="s">
        <v>97</v>
      </c>
      <c r="C79" s="24" t="s">
        <v>6</v>
      </c>
      <c r="D79" s="39">
        <v>8</v>
      </c>
      <c r="E79" s="40">
        <v>0</v>
      </c>
      <c r="F79" s="38">
        <f t="shared" si="1"/>
        <v>0</v>
      </c>
    </row>
    <row r="80" spans="1:6" ht="36.75" thickBot="1">
      <c r="A80" s="15" t="s">
        <v>98</v>
      </c>
      <c r="B80" s="28" t="s">
        <v>99</v>
      </c>
      <c r="C80" s="24" t="s">
        <v>6</v>
      </c>
      <c r="D80" s="39">
        <v>8</v>
      </c>
      <c r="E80" s="40">
        <v>0</v>
      </c>
      <c r="F80" s="38">
        <f t="shared" si="1"/>
        <v>0</v>
      </c>
    </row>
    <row r="81" spans="1:6" ht="36.75" thickBot="1">
      <c r="A81" s="18" t="s">
        <v>100</v>
      </c>
      <c r="B81" s="32" t="s">
        <v>101</v>
      </c>
      <c r="C81" s="25" t="s">
        <v>6</v>
      </c>
      <c r="D81" s="42">
        <v>6</v>
      </c>
      <c r="E81" s="40">
        <v>0</v>
      </c>
      <c r="F81" s="38">
        <f t="shared" si="1"/>
        <v>0</v>
      </c>
    </row>
    <row r="82" spans="1:6" ht="15" customHeight="1" thickBot="1">
      <c r="A82" s="107" t="s">
        <v>180</v>
      </c>
      <c r="B82" s="108"/>
      <c r="C82" s="108"/>
      <c r="D82" s="108"/>
      <c r="E82" s="108"/>
      <c r="F82" s="35">
        <f>SUM(F9:F81)</f>
        <v>0</v>
      </c>
    </row>
    <row r="83" spans="1:6" ht="36.75" customHeight="1" thickBot="1">
      <c r="A83" s="14" t="s">
        <v>182</v>
      </c>
      <c r="B83" s="108" t="s">
        <v>181</v>
      </c>
      <c r="C83" s="108"/>
      <c r="D83" s="108"/>
      <c r="E83" s="108"/>
      <c r="F83" s="109"/>
    </row>
    <row r="84" spans="1:6" ht="72.75" thickBot="1">
      <c r="A84" s="20" t="s">
        <v>102</v>
      </c>
      <c r="B84" s="21" t="s">
        <v>221</v>
      </c>
      <c r="C84" s="26" t="s">
        <v>204</v>
      </c>
      <c r="D84" s="44">
        <v>418</v>
      </c>
      <c r="E84" s="45">
        <v>0</v>
      </c>
      <c r="F84" s="38">
        <f t="shared" ref="F84:F86" si="2">ROUND(D84*E84,2)</f>
        <v>0</v>
      </c>
    </row>
    <row r="85" spans="1:6" ht="48.75" thickBot="1">
      <c r="A85" s="17" t="s">
        <v>103</v>
      </c>
      <c r="B85" s="16" t="s">
        <v>222</v>
      </c>
      <c r="C85" s="24" t="s">
        <v>204</v>
      </c>
      <c r="D85" s="39">
        <v>418</v>
      </c>
      <c r="E85" s="40">
        <v>0</v>
      </c>
      <c r="F85" s="38">
        <f t="shared" si="2"/>
        <v>0</v>
      </c>
    </row>
    <row r="86" spans="1:6" ht="84.75" thickBot="1">
      <c r="A86" s="30" t="s">
        <v>104</v>
      </c>
      <c r="B86" s="19" t="s">
        <v>223</v>
      </c>
      <c r="C86" s="25" t="s">
        <v>204</v>
      </c>
      <c r="D86" s="42">
        <v>84</v>
      </c>
      <c r="E86" s="43">
        <v>0</v>
      </c>
      <c r="F86" s="38">
        <f t="shared" si="2"/>
        <v>0</v>
      </c>
    </row>
    <row r="87" spans="1:6" ht="15" customHeight="1" thickBot="1">
      <c r="A87" s="107" t="s">
        <v>183</v>
      </c>
      <c r="B87" s="108"/>
      <c r="C87" s="108"/>
      <c r="D87" s="108"/>
      <c r="E87" s="108"/>
      <c r="F87" s="35">
        <f>SUM(F84:F86)</f>
        <v>0</v>
      </c>
    </row>
    <row r="88" spans="1:6" ht="39" customHeight="1" thickBot="1">
      <c r="A88" s="27">
        <v>3</v>
      </c>
      <c r="B88" s="108" t="s">
        <v>193</v>
      </c>
      <c r="C88" s="108"/>
      <c r="D88" s="108"/>
      <c r="E88" s="108"/>
      <c r="F88" s="109"/>
    </row>
    <row r="89" spans="1:6" ht="48.75" thickBot="1">
      <c r="A89" s="17" t="s">
        <v>105</v>
      </c>
      <c r="B89" s="16" t="s">
        <v>106</v>
      </c>
      <c r="C89" s="24" t="s">
        <v>205</v>
      </c>
      <c r="D89" s="39">
        <v>558</v>
      </c>
      <c r="E89" s="40">
        <v>0</v>
      </c>
      <c r="F89" s="38">
        <f t="shared" ref="F89:F98" si="3">ROUND(D89*E89,2)</f>
        <v>0</v>
      </c>
    </row>
    <row r="90" spans="1:6" ht="48.75" thickBot="1">
      <c r="A90" s="17" t="s">
        <v>107</v>
      </c>
      <c r="B90" s="16" t="s">
        <v>108</v>
      </c>
      <c r="C90" s="24" t="s">
        <v>205</v>
      </c>
      <c r="D90" s="39">
        <v>89</v>
      </c>
      <c r="E90" s="40">
        <v>0</v>
      </c>
      <c r="F90" s="38">
        <f t="shared" si="3"/>
        <v>0</v>
      </c>
    </row>
    <row r="91" spans="1:6" ht="96.75" thickBot="1">
      <c r="A91" s="17" t="s">
        <v>109</v>
      </c>
      <c r="B91" s="28" t="s">
        <v>110</v>
      </c>
      <c r="C91" s="24" t="s">
        <v>205</v>
      </c>
      <c r="D91" s="41">
        <v>1389</v>
      </c>
      <c r="E91" s="40">
        <v>0</v>
      </c>
      <c r="F91" s="38">
        <f t="shared" si="3"/>
        <v>0</v>
      </c>
    </row>
    <row r="92" spans="1:6" ht="36.75" thickBot="1">
      <c r="A92" s="17" t="s">
        <v>111</v>
      </c>
      <c r="B92" s="16" t="s">
        <v>112</v>
      </c>
      <c r="C92" s="24" t="s">
        <v>205</v>
      </c>
      <c r="D92" s="41">
        <v>1265</v>
      </c>
      <c r="E92" s="40">
        <v>0</v>
      </c>
      <c r="F92" s="38">
        <f t="shared" si="3"/>
        <v>0</v>
      </c>
    </row>
    <row r="93" spans="1:6" ht="36.75" thickBot="1">
      <c r="A93" s="17" t="s">
        <v>113</v>
      </c>
      <c r="B93" s="16" t="s">
        <v>114</v>
      </c>
      <c r="C93" s="24" t="s">
        <v>205</v>
      </c>
      <c r="D93" s="41">
        <v>1265</v>
      </c>
      <c r="E93" s="40">
        <v>0</v>
      </c>
      <c r="F93" s="38">
        <f t="shared" si="3"/>
        <v>0</v>
      </c>
    </row>
    <row r="94" spans="1:6" ht="60.75" thickBot="1">
      <c r="A94" s="17" t="s">
        <v>115</v>
      </c>
      <c r="B94" s="16" t="s">
        <v>224</v>
      </c>
      <c r="C94" s="24" t="s">
        <v>205</v>
      </c>
      <c r="D94" s="41">
        <v>1320</v>
      </c>
      <c r="E94" s="40">
        <v>0</v>
      </c>
      <c r="F94" s="38">
        <f t="shared" si="3"/>
        <v>0</v>
      </c>
    </row>
    <row r="95" spans="1:6" ht="72.75" thickBot="1">
      <c r="A95" s="17" t="s">
        <v>116</v>
      </c>
      <c r="B95" s="16" t="s">
        <v>225</v>
      </c>
      <c r="C95" s="24" t="s">
        <v>205</v>
      </c>
      <c r="D95" s="39">
        <v>89</v>
      </c>
      <c r="E95" s="40">
        <v>0</v>
      </c>
      <c r="F95" s="38">
        <f t="shared" si="3"/>
        <v>0</v>
      </c>
    </row>
    <row r="96" spans="1:6" ht="72.75" thickBot="1">
      <c r="A96" s="17" t="s">
        <v>117</v>
      </c>
      <c r="B96" s="16" t="s">
        <v>226</v>
      </c>
      <c r="C96" s="24" t="s">
        <v>205</v>
      </c>
      <c r="D96" s="41">
        <v>1389</v>
      </c>
      <c r="E96" s="40">
        <v>0</v>
      </c>
      <c r="F96" s="38">
        <f t="shared" si="3"/>
        <v>0</v>
      </c>
    </row>
    <row r="97" spans="1:6" ht="60.75" thickBot="1">
      <c r="A97" s="17" t="s">
        <v>118</v>
      </c>
      <c r="B97" s="16" t="s">
        <v>227</v>
      </c>
      <c r="C97" s="24" t="s">
        <v>205</v>
      </c>
      <c r="D97" s="39">
        <v>489</v>
      </c>
      <c r="E97" s="40">
        <v>0</v>
      </c>
      <c r="F97" s="38">
        <f t="shared" si="3"/>
        <v>0</v>
      </c>
    </row>
    <row r="98" spans="1:6" ht="48.75" thickBot="1">
      <c r="A98" s="30" t="s">
        <v>119</v>
      </c>
      <c r="B98" s="19" t="s">
        <v>228</v>
      </c>
      <c r="C98" s="24" t="s">
        <v>205</v>
      </c>
      <c r="D98" s="42">
        <v>89</v>
      </c>
      <c r="E98" s="43">
        <v>0</v>
      </c>
      <c r="F98" s="38">
        <f t="shared" si="3"/>
        <v>0</v>
      </c>
    </row>
    <row r="99" spans="1:6" ht="15" customHeight="1" thickBot="1">
      <c r="A99" s="107" t="s">
        <v>194</v>
      </c>
      <c r="B99" s="108"/>
      <c r="C99" s="108"/>
      <c r="D99" s="108"/>
      <c r="E99" s="108"/>
      <c r="F99" s="35">
        <f>SUM(F89:F98)</f>
        <v>0</v>
      </c>
    </row>
    <row r="100" spans="1:6" ht="41.25" customHeight="1" thickBot="1">
      <c r="A100" s="31">
        <v>4</v>
      </c>
      <c r="B100" s="108" t="s">
        <v>195</v>
      </c>
      <c r="C100" s="108"/>
      <c r="D100" s="108"/>
      <c r="E100" s="108"/>
      <c r="F100" s="109"/>
    </row>
    <row r="101" spans="1:6" ht="72.75" thickBot="1">
      <c r="A101" s="17" t="s">
        <v>120</v>
      </c>
      <c r="B101" s="28" t="s">
        <v>121</v>
      </c>
      <c r="C101" s="24" t="s">
        <v>205</v>
      </c>
      <c r="D101" s="39">
        <v>327</v>
      </c>
      <c r="E101" s="40">
        <v>0</v>
      </c>
      <c r="F101" s="38">
        <f t="shared" ref="F101:F105" si="4">ROUND(D101*E101,2)</f>
        <v>0</v>
      </c>
    </row>
    <row r="102" spans="1:6" ht="72.75" thickBot="1">
      <c r="A102" s="17" t="s">
        <v>122</v>
      </c>
      <c r="B102" s="28" t="s">
        <v>123</v>
      </c>
      <c r="C102" s="24" t="s">
        <v>205</v>
      </c>
      <c r="D102" s="41">
        <v>1265</v>
      </c>
      <c r="E102" s="40">
        <v>0</v>
      </c>
      <c r="F102" s="38">
        <f t="shared" si="4"/>
        <v>0</v>
      </c>
    </row>
    <row r="103" spans="1:6" ht="36.75" thickBot="1">
      <c r="A103" s="17" t="s">
        <v>124</v>
      </c>
      <c r="B103" s="28" t="s">
        <v>125</v>
      </c>
      <c r="C103" s="24" t="s">
        <v>205</v>
      </c>
      <c r="D103" s="41">
        <v>1265</v>
      </c>
      <c r="E103" s="40">
        <v>0</v>
      </c>
      <c r="F103" s="38">
        <f t="shared" si="4"/>
        <v>0</v>
      </c>
    </row>
    <row r="104" spans="1:6" ht="72.75" thickBot="1">
      <c r="A104" s="17" t="s">
        <v>126</v>
      </c>
      <c r="B104" s="28" t="s">
        <v>127</v>
      </c>
      <c r="C104" s="24" t="s">
        <v>205</v>
      </c>
      <c r="D104" s="39">
        <v>89</v>
      </c>
      <c r="E104" s="40">
        <v>0</v>
      </c>
      <c r="F104" s="38">
        <f t="shared" si="4"/>
        <v>0</v>
      </c>
    </row>
    <row r="105" spans="1:6" ht="72.75" thickBot="1">
      <c r="A105" s="30" t="s">
        <v>128</v>
      </c>
      <c r="B105" s="32" t="s">
        <v>129</v>
      </c>
      <c r="C105" s="24" t="s">
        <v>205</v>
      </c>
      <c r="D105" s="42">
        <v>40</v>
      </c>
      <c r="E105" s="43">
        <v>0</v>
      </c>
      <c r="F105" s="38">
        <f t="shared" si="4"/>
        <v>0</v>
      </c>
    </row>
    <row r="106" spans="1:6" ht="15" customHeight="1" thickBot="1">
      <c r="A106" s="107" t="s">
        <v>196</v>
      </c>
      <c r="B106" s="108"/>
      <c r="C106" s="108"/>
      <c r="D106" s="108"/>
      <c r="E106" s="108"/>
      <c r="F106" s="35">
        <f>SUM(F101:F105)</f>
        <v>0</v>
      </c>
    </row>
    <row r="107" spans="1:6" ht="36.75" customHeight="1" thickBot="1">
      <c r="A107" s="31">
        <v>5</v>
      </c>
      <c r="B107" s="108" t="s">
        <v>198</v>
      </c>
      <c r="C107" s="108"/>
      <c r="D107" s="108"/>
      <c r="E107" s="108"/>
      <c r="F107" s="109"/>
    </row>
    <row r="108" spans="1:6" ht="72.75" thickBot="1">
      <c r="A108" s="17" t="s">
        <v>130</v>
      </c>
      <c r="B108" s="28" t="s">
        <v>131</v>
      </c>
      <c r="C108" s="24" t="s">
        <v>205</v>
      </c>
      <c r="D108" s="39">
        <v>293</v>
      </c>
      <c r="E108" s="40">
        <v>0</v>
      </c>
      <c r="F108" s="38">
        <f t="shared" ref="F108:F111" si="5">ROUND(D108*E108,2)</f>
        <v>0</v>
      </c>
    </row>
    <row r="109" spans="1:6" ht="84.75" thickBot="1">
      <c r="A109" s="17" t="s">
        <v>132</v>
      </c>
      <c r="B109" s="28" t="s">
        <v>133</v>
      </c>
      <c r="C109" s="24" t="s">
        <v>205</v>
      </c>
      <c r="D109" s="39">
        <v>69</v>
      </c>
      <c r="E109" s="40">
        <v>0</v>
      </c>
      <c r="F109" s="38">
        <f t="shared" si="5"/>
        <v>0</v>
      </c>
    </row>
    <row r="110" spans="1:6" ht="60.75" thickBot="1">
      <c r="A110" s="17" t="s">
        <v>134</v>
      </c>
      <c r="B110" s="28" t="s">
        <v>135</v>
      </c>
      <c r="C110" s="24" t="s">
        <v>205</v>
      </c>
      <c r="D110" s="39">
        <v>69</v>
      </c>
      <c r="E110" s="40">
        <v>0</v>
      </c>
      <c r="F110" s="38">
        <f t="shared" si="5"/>
        <v>0</v>
      </c>
    </row>
    <row r="111" spans="1:6" ht="72.75" thickBot="1">
      <c r="A111" s="17" t="s">
        <v>136</v>
      </c>
      <c r="B111" s="28" t="s">
        <v>137</v>
      </c>
      <c r="C111" s="24" t="s">
        <v>205</v>
      </c>
      <c r="D111" s="39">
        <v>69</v>
      </c>
      <c r="E111" s="40">
        <v>0</v>
      </c>
      <c r="F111" s="38">
        <f t="shared" si="5"/>
        <v>0</v>
      </c>
    </row>
    <row r="112" spans="1:6" ht="15" customHeight="1" thickBot="1">
      <c r="A112" s="107" t="s">
        <v>199</v>
      </c>
      <c r="B112" s="108"/>
      <c r="C112" s="108"/>
      <c r="D112" s="108"/>
      <c r="E112" s="108"/>
      <c r="F112" s="35">
        <f>SUM(F108:F111)</f>
        <v>0</v>
      </c>
    </row>
    <row r="113" spans="1:6" ht="39" customHeight="1" thickBot="1">
      <c r="A113" s="33">
        <v>6</v>
      </c>
      <c r="B113" s="112" t="s">
        <v>200</v>
      </c>
      <c r="C113" s="112"/>
      <c r="D113" s="112"/>
      <c r="E113" s="112"/>
      <c r="F113" s="113"/>
    </row>
    <row r="114" spans="1:6" ht="39" customHeight="1" thickBot="1">
      <c r="A114" s="17" t="s">
        <v>138</v>
      </c>
      <c r="B114" s="28" t="s">
        <v>139</v>
      </c>
      <c r="C114" s="24" t="s">
        <v>205</v>
      </c>
      <c r="D114" s="24">
        <v>12</v>
      </c>
      <c r="E114" s="40">
        <v>0</v>
      </c>
      <c r="F114" s="38">
        <f t="shared" ref="F114:F119" si="6">ROUND(D114*E114,2)</f>
        <v>0</v>
      </c>
    </row>
    <row r="115" spans="1:6" ht="24.75" thickBot="1">
      <c r="A115" s="17" t="s">
        <v>140</v>
      </c>
      <c r="B115" s="28" t="s">
        <v>141</v>
      </c>
      <c r="C115" s="24" t="s">
        <v>6</v>
      </c>
      <c r="D115" s="24">
        <v>20</v>
      </c>
      <c r="E115" s="40">
        <v>0</v>
      </c>
      <c r="F115" s="38">
        <f t="shared" si="6"/>
        <v>0</v>
      </c>
    </row>
    <row r="116" spans="1:6" ht="36.75" thickBot="1">
      <c r="A116" s="17" t="s">
        <v>142</v>
      </c>
      <c r="B116" s="28" t="s">
        <v>143</v>
      </c>
      <c r="C116" s="24" t="s">
        <v>6</v>
      </c>
      <c r="D116" s="24">
        <v>5</v>
      </c>
      <c r="E116" s="40">
        <v>0</v>
      </c>
      <c r="F116" s="38">
        <f t="shared" si="6"/>
        <v>0</v>
      </c>
    </row>
    <row r="117" spans="1:6" ht="36.75" thickBot="1">
      <c r="A117" s="17" t="s">
        <v>144</v>
      </c>
      <c r="B117" s="28" t="s">
        <v>145</v>
      </c>
      <c r="C117" s="24" t="s">
        <v>6</v>
      </c>
      <c r="D117" s="24">
        <v>2</v>
      </c>
      <c r="E117" s="40">
        <v>0</v>
      </c>
      <c r="F117" s="38">
        <f t="shared" si="6"/>
        <v>0</v>
      </c>
    </row>
    <row r="118" spans="1:6" ht="36.75" thickBot="1">
      <c r="A118" s="17" t="s">
        <v>146</v>
      </c>
      <c r="B118" s="28" t="s">
        <v>147</v>
      </c>
      <c r="C118" s="24" t="s">
        <v>6</v>
      </c>
      <c r="D118" s="24">
        <v>2</v>
      </c>
      <c r="E118" s="40">
        <v>0</v>
      </c>
      <c r="F118" s="38">
        <f t="shared" si="6"/>
        <v>0</v>
      </c>
    </row>
    <row r="119" spans="1:6" ht="24.75" thickBot="1">
      <c r="A119" s="17" t="s">
        <v>148</v>
      </c>
      <c r="B119" s="28" t="s">
        <v>149</v>
      </c>
      <c r="C119" s="22" t="s">
        <v>150</v>
      </c>
      <c r="D119" s="22">
        <v>2</v>
      </c>
      <c r="E119" s="46">
        <v>0</v>
      </c>
      <c r="F119" s="38">
        <f t="shared" si="6"/>
        <v>0</v>
      </c>
    </row>
    <row r="120" spans="1:6" ht="15" customHeight="1" thickBot="1">
      <c r="A120" s="107" t="s">
        <v>202</v>
      </c>
      <c r="B120" s="108"/>
      <c r="C120" s="108"/>
      <c r="D120" s="108"/>
      <c r="E120" s="108"/>
      <c r="F120" s="35">
        <f>SUM(F114:F119)</f>
        <v>0</v>
      </c>
    </row>
    <row r="121" spans="1:6" ht="37.5" customHeight="1" thickBot="1">
      <c r="A121" s="34">
        <v>7</v>
      </c>
      <c r="B121" s="108" t="s">
        <v>203</v>
      </c>
      <c r="C121" s="108"/>
      <c r="D121" s="108"/>
      <c r="E121" s="108"/>
      <c r="F121" s="109"/>
    </row>
    <row r="122" spans="1:6" ht="24.75" thickBot="1">
      <c r="A122" s="17" t="s">
        <v>151</v>
      </c>
      <c r="B122" s="16" t="s">
        <v>152</v>
      </c>
      <c r="C122" s="24" t="s">
        <v>70</v>
      </c>
      <c r="D122" s="39">
        <v>213</v>
      </c>
      <c r="E122" s="40">
        <v>0</v>
      </c>
      <c r="F122" s="38">
        <f t="shared" ref="F122:F132" si="7">ROUND(D122*E122,2)</f>
        <v>0</v>
      </c>
    </row>
    <row r="123" spans="1:6" ht="24.75" thickBot="1">
      <c r="A123" s="17" t="s">
        <v>153</v>
      </c>
      <c r="B123" s="16" t="s">
        <v>154</v>
      </c>
      <c r="C123" s="24" t="s">
        <v>204</v>
      </c>
      <c r="D123" s="39">
        <v>13.845000000000001</v>
      </c>
      <c r="E123" s="40">
        <v>0</v>
      </c>
      <c r="F123" s="38">
        <f t="shared" si="7"/>
        <v>0</v>
      </c>
    </row>
    <row r="124" spans="1:6" ht="48.75" thickBot="1">
      <c r="A124" s="17" t="s">
        <v>155</v>
      </c>
      <c r="B124" s="16" t="s">
        <v>156</v>
      </c>
      <c r="C124" s="24" t="s">
        <v>70</v>
      </c>
      <c r="D124" s="39">
        <v>252</v>
      </c>
      <c r="E124" s="40">
        <v>0</v>
      </c>
      <c r="F124" s="38">
        <f t="shared" si="7"/>
        <v>0</v>
      </c>
    </row>
    <row r="125" spans="1:6" ht="24.75" thickBot="1">
      <c r="A125" s="17" t="s">
        <v>157</v>
      </c>
      <c r="B125" s="16" t="s">
        <v>154</v>
      </c>
      <c r="C125" s="24" t="s">
        <v>204</v>
      </c>
      <c r="D125" s="39">
        <v>14.868</v>
      </c>
      <c r="E125" s="40">
        <v>0</v>
      </c>
      <c r="F125" s="38">
        <f t="shared" si="7"/>
        <v>0</v>
      </c>
    </row>
    <row r="126" spans="1:6" ht="24.75" thickBot="1">
      <c r="A126" s="17" t="s">
        <v>158</v>
      </c>
      <c r="B126" s="16" t="s">
        <v>159</v>
      </c>
      <c r="C126" s="24" t="s">
        <v>205</v>
      </c>
      <c r="D126" s="39">
        <v>489</v>
      </c>
      <c r="E126" s="40">
        <v>0</v>
      </c>
      <c r="F126" s="38">
        <f t="shared" si="7"/>
        <v>0</v>
      </c>
    </row>
    <row r="127" spans="1:6" ht="24.75" thickBot="1">
      <c r="A127" s="17" t="s">
        <v>160</v>
      </c>
      <c r="B127" s="16" t="s">
        <v>161</v>
      </c>
      <c r="C127" s="24" t="s">
        <v>70</v>
      </c>
      <c r="D127" s="39">
        <v>220</v>
      </c>
      <c r="E127" s="40">
        <v>0</v>
      </c>
      <c r="F127" s="38">
        <f t="shared" si="7"/>
        <v>0</v>
      </c>
    </row>
    <row r="128" spans="1:6" ht="24.75" thickBot="1">
      <c r="A128" s="17" t="s">
        <v>162</v>
      </c>
      <c r="B128" s="16" t="s">
        <v>163</v>
      </c>
      <c r="C128" s="24" t="s">
        <v>204</v>
      </c>
      <c r="D128" s="39">
        <v>8.58</v>
      </c>
      <c r="E128" s="40">
        <v>0</v>
      </c>
      <c r="F128" s="38">
        <f t="shared" si="7"/>
        <v>0</v>
      </c>
    </row>
    <row r="129" spans="1:6" ht="72.75" thickBot="1">
      <c r="A129" s="17" t="s">
        <v>164</v>
      </c>
      <c r="B129" s="16" t="s">
        <v>165</v>
      </c>
      <c r="C129" s="24" t="s">
        <v>70</v>
      </c>
      <c r="D129" s="39">
        <v>20</v>
      </c>
      <c r="E129" s="40">
        <v>0</v>
      </c>
      <c r="F129" s="38">
        <f t="shared" si="7"/>
        <v>0</v>
      </c>
    </row>
    <row r="130" spans="1:6" ht="24.75" thickBot="1">
      <c r="A130" s="17" t="s">
        <v>166</v>
      </c>
      <c r="B130" s="16" t="s">
        <v>167</v>
      </c>
      <c r="C130" s="24" t="s">
        <v>204</v>
      </c>
      <c r="D130" s="39">
        <v>1.96</v>
      </c>
      <c r="E130" s="40">
        <v>0</v>
      </c>
      <c r="F130" s="38">
        <f t="shared" si="7"/>
        <v>0</v>
      </c>
    </row>
    <row r="131" spans="1:6" ht="60.75" thickBot="1">
      <c r="A131" s="17" t="s">
        <v>168</v>
      </c>
      <c r="B131" s="16" t="s">
        <v>169</v>
      </c>
      <c r="C131" s="24" t="s">
        <v>70</v>
      </c>
      <c r="D131" s="39">
        <v>86</v>
      </c>
      <c r="E131" s="40">
        <v>0</v>
      </c>
      <c r="F131" s="38">
        <f t="shared" si="7"/>
        <v>0</v>
      </c>
    </row>
    <row r="132" spans="1:6" ht="24.75" thickBot="1">
      <c r="A132" s="30" t="s">
        <v>170</v>
      </c>
      <c r="B132" s="19" t="s">
        <v>171</v>
      </c>
      <c r="C132" s="24" t="s">
        <v>204</v>
      </c>
      <c r="D132" s="42">
        <v>4.5579999999999998</v>
      </c>
      <c r="E132" s="43">
        <v>0</v>
      </c>
      <c r="F132" s="38">
        <f t="shared" si="7"/>
        <v>0</v>
      </c>
    </row>
    <row r="133" spans="1:6" ht="15.75" customHeight="1" thickBot="1">
      <c r="A133" s="104" t="s">
        <v>201</v>
      </c>
      <c r="B133" s="105"/>
      <c r="C133" s="105"/>
      <c r="D133" s="105"/>
      <c r="E133" s="106"/>
      <c r="F133" s="47">
        <f>SUM(F122:F132)</f>
        <v>0</v>
      </c>
    </row>
    <row r="134" spans="1:6" ht="13.5" thickTop="1" thickBot="1">
      <c r="A134" s="110" t="s">
        <v>206</v>
      </c>
      <c r="B134" s="111"/>
      <c r="C134" s="111"/>
      <c r="D134" s="111"/>
      <c r="E134" s="111"/>
      <c r="F134" s="50">
        <f>F82+F87+F99+F106+F112+F120+F133</f>
        <v>0</v>
      </c>
    </row>
    <row r="135" spans="1:6" ht="12.75" thickTop="1">
      <c r="A135" s="49"/>
      <c r="B135" s="48"/>
      <c r="C135" s="48"/>
      <c r="D135" s="48"/>
      <c r="E135" s="48"/>
      <c r="F135" s="48"/>
    </row>
    <row r="136" spans="1:6">
      <c r="A136" s="48"/>
      <c r="B136" s="48"/>
      <c r="C136" s="48"/>
      <c r="D136" s="48"/>
      <c r="E136" s="48"/>
      <c r="F136" s="48"/>
    </row>
    <row r="137" spans="1:6">
      <c r="A137" s="49" t="s">
        <v>207</v>
      </c>
      <c r="B137" s="48"/>
      <c r="C137" s="48"/>
      <c r="D137" s="48"/>
      <c r="E137" s="48"/>
      <c r="F137" s="48"/>
    </row>
  </sheetData>
  <mergeCells count="19">
    <mergeCell ref="A2:F2"/>
    <mergeCell ref="A1:F1"/>
    <mergeCell ref="B8:F8"/>
    <mergeCell ref="A82:E82"/>
    <mergeCell ref="B83:F83"/>
    <mergeCell ref="A87:E87"/>
    <mergeCell ref="B88:F88"/>
    <mergeCell ref="A3:D3"/>
    <mergeCell ref="A4:F4"/>
    <mergeCell ref="A99:E99"/>
    <mergeCell ref="A133:E133"/>
    <mergeCell ref="A120:E120"/>
    <mergeCell ref="B121:F121"/>
    <mergeCell ref="A134:E134"/>
    <mergeCell ref="B100:F100"/>
    <mergeCell ref="A106:E106"/>
    <mergeCell ref="B107:F107"/>
    <mergeCell ref="A112:E112"/>
    <mergeCell ref="B113:F113"/>
  </mergeCells>
  <pageMargins left="0.70866141732283472" right="0.19685039370078741" top="0.35433070866141736" bottom="0.39370078740157483" header="0.31496062992125984" footer="0.31496062992125984"/>
  <pageSetup paperSize="9" scale="83" orientation="portrait" r:id="rId1"/>
  <headerFooter>
    <oddFooter>&amp;C&amp;P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28" workbookViewId="0">
      <selection activeCell="B21" sqref="B21"/>
    </sheetView>
  </sheetViews>
  <sheetFormatPr defaultRowHeight="15"/>
  <cols>
    <col min="2" max="2" width="64" customWidth="1"/>
  </cols>
  <sheetData>
    <row r="1" spans="1:6" ht="23.25">
      <c r="A1" s="116" t="s">
        <v>172</v>
      </c>
      <c r="B1" s="116"/>
      <c r="C1" s="116"/>
      <c r="D1" s="116"/>
      <c r="E1" s="116"/>
      <c r="F1" s="116"/>
    </row>
    <row r="2" spans="1:6" ht="23.25">
      <c r="A2" s="116" t="s">
        <v>229</v>
      </c>
      <c r="B2" s="116"/>
      <c r="C2" s="116"/>
      <c r="D2" s="116"/>
      <c r="E2" s="116"/>
      <c r="F2" s="116"/>
    </row>
    <row r="3" spans="1:6" ht="23.25">
      <c r="A3" s="114" t="s">
        <v>174</v>
      </c>
      <c r="B3" s="114"/>
      <c r="C3" s="114"/>
      <c r="D3" s="114"/>
      <c r="E3" s="51"/>
      <c r="F3" s="51"/>
    </row>
    <row r="4" spans="1:6" ht="15.75">
      <c r="A4" s="115" t="s">
        <v>197</v>
      </c>
      <c r="B4" s="115"/>
      <c r="C4" s="115"/>
      <c r="D4" s="115"/>
      <c r="E4" s="115"/>
      <c r="F4" s="115"/>
    </row>
    <row r="5" spans="1:6" ht="15.75" thickBot="1">
      <c r="A5" s="3"/>
      <c r="B5" s="3"/>
      <c r="C5" s="3"/>
      <c r="D5" s="3"/>
      <c r="E5" s="3"/>
      <c r="F5" s="3"/>
    </row>
    <row r="6" spans="1:6" ht="36.75" thickTop="1">
      <c r="A6" s="8" t="s">
        <v>0</v>
      </c>
      <c r="B6" s="5" t="s">
        <v>1</v>
      </c>
      <c r="C6" s="6" t="s">
        <v>175</v>
      </c>
      <c r="D6" s="5" t="s">
        <v>2</v>
      </c>
      <c r="E6" s="6" t="s">
        <v>176</v>
      </c>
      <c r="F6" s="7" t="s">
        <v>177</v>
      </c>
    </row>
    <row r="7" spans="1:6">
      <c r="A7" s="10">
        <v>1</v>
      </c>
      <c r="B7" s="9">
        <v>2</v>
      </c>
      <c r="C7" s="9">
        <v>3</v>
      </c>
      <c r="D7" s="9">
        <v>4</v>
      </c>
      <c r="E7" s="9">
        <v>5</v>
      </c>
      <c r="F7" s="11">
        <v>6</v>
      </c>
    </row>
    <row r="8" spans="1:6" ht="15.75" thickBot="1">
      <c r="A8" s="52">
        <v>1</v>
      </c>
      <c r="B8" s="123" t="s">
        <v>230</v>
      </c>
      <c r="C8" s="123"/>
      <c r="D8" s="123"/>
      <c r="E8" s="123"/>
      <c r="F8" s="124"/>
    </row>
    <row r="9" spans="1:6" ht="84">
      <c r="A9" s="53" t="s">
        <v>231</v>
      </c>
      <c r="B9" s="54" t="s">
        <v>232</v>
      </c>
      <c r="C9" s="55" t="s">
        <v>233</v>
      </c>
      <c r="D9" s="56">
        <v>1</v>
      </c>
      <c r="E9" s="57">
        <v>0</v>
      </c>
      <c r="F9" s="58">
        <f>D9*E9</f>
        <v>0</v>
      </c>
    </row>
    <row r="10" spans="1:6" ht="84">
      <c r="A10" s="59" t="s">
        <v>234</v>
      </c>
      <c r="B10" s="60" t="s">
        <v>235</v>
      </c>
      <c r="C10" s="61" t="s">
        <v>233</v>
      </c>
      <c r="D10" s="62">
        <v>1</v>
      </c>
      <c r="E10" s="63">
        <v>0</v>
      </c>
      <c r="F10" s="58">
        <f t="shared" ref="F10:F26" si="0">D10*E10</f>
        <v>0</v>
      </c>
    </row>
    <row r="11" spans="1:6" ht="84">
      <c r="A11" s="59" t="s">
        <v>236</v>
      </c>
      <c r="B11" s="60" t="s">
        <v>237</v>
      </c>
      <c r="C11" s="61" t="s">
        <v>233</v>
      </c>
      <c r="D11" s="62">
        <v>1</v>
      </c>
      <c r="E11" s="63">
        <v>0</v>
      </c>
      <c r="F11" s="58">
        <f t="shared" si="0"/>
        <v>0</v>
      </c>
    </row>
    <row r="12" spans="1:6" ht="72">
      <c r="A12" s="59" t="s">
        <v>238</v>
      </c>
      <c r="B12" s="60" t="s">
        <v>239</v>
      </c>
      <c r="C12" s="61" t="s">
        <v>6</v>
      </c>
      <c r="D12" s="62">
        <v>1</v>
      </c>
      <c r="E12" s="63">
        <v>0</v>
      </c>
      <c r="F12" s="58">
        <f t="shared" si="0"/>
        <v>0</v>
      </c>
    </row>
    <row r="13" spans="1:6" ht="72">
      <c r="A13" s="59" t="s">
        <v>240</v>
      </c>
      <c r="B13" s="60" t="s">
        <v>241</v>
      </c>
      <c r="C13" s="61" t="s">
        <v>6</v>
      </c>
      <c r="D13" s="62">
        <v>1</v>
      </c>
      <c r="E13" s="63">
        <v>0</v>
      </c>
      <c r="F13" s="58">
        <f t="shared" si="0"/>
        <v>0</v>
      </c>
    </row>
    <row r="14" spans="1:6" ht="72">
      <c r="A14" s="59" t="s">
        <v>242</v>
      </c>
      <c r="B14" s="60" t="s">
        <v>243</v>
      </c>
      <c r="C14" s="61" t="s">
        <v>6</v>
      </c>
      <c r="D14" s="62">
        <v>1</v>
      </c>
      <c r="E14" s="63">
        <v>0</v>
      </c>
      <c r="F14" s="58">
        <f t="shared" si="0"/>
        <v>0</v>
      </c>
    </row>
    <row r="15" spans="1:6" ht="72">
      <c r="A15" s="59" t="s">
        <v>244</v>
      </c>
      <c r="B15" s="60" t="s">
        <v>245</v>
      </c>
      <c r="C15" s="61" t="s">
        <v>6</v>
      </c>
      <c r="D15" s="62">
        <v>1</v>
      </c>
      <c r="E15" s="63">
        <v>0</v>
      </c>
      <c r="F15" s="58">
        <f t="shared" si="0"/>
        <v>0</v>
      </c>
    </row>
    <row r="16" spans="1:6" ht="72">
      <c r="A16" s="59" t="s">
        <v>246</v>
      </c>
      <c r="B16" s="60" t="s">
        <v>247</v>
      </c>
      <c r="C16" s="61" t="s">
        <v>6</v>
      </c>
      <c r="D16" s="62">
        <v>1</v>
      </c>
      <c r="E16" s="63">
        <v>0</v>
      </c>
      <c r="F16" s="58">
        <f t="shared" si="0"/>
        <v>0</v>
      </c>
    </row>
    <row r="17" spans="1:6" ht="72">
      <c r="A17" s="59" t="s">
        <v>248</v>
      </c>
      <c r="B17" s="60" t="s">
        <v>249</v>
      </c>
      <c r="C17" s="61" t="s">
        <v>6</v>
      </c>
      <c r="D17" s="62">
        <v>1</v>
      </c>
      <c r="E17" s="63">
        <v>0</v>
      </c>
      <c r="F17" s="58">
        <f t="shared" si="0"/>
        <v>0</v>
      </c>
    </row>
    <row r="18" spans="1:6" ht="72">
      <c r="A18" s="59" t="s">
        <v>250</v>
      </c>
      <c r="B18" s="60" t="s">
        <v>251</v>
      </c>
      <c r="C18" s="61" t="s">
        <v>6</v>
      </c>
      <c r="D18" s="62">
        <v>1</v>
      </c>
      <c r="E18" s="63">
        <v>0</v>
      </c>
      <c r="F18" s="58">
        <f t="shared" si="0"/>
        <v>0</v>
      </c>
    </row>
    <row r="19" spans="1:6" ht="36">
      <c r="A19" s="59" t="s">
        <v>252</v>
      </c>
      <c r="B19" s="60" t="s">
        <v>253</v>
      </c>
      <c r="C19" s="61" t="s">
        <v>70</v>
      </c>
      <c r="D19" s="62">
        <v>84</v>
      </c>
      <c r="E19" s="63">
        <v>0</v>
      </c>
      <c r="F19" s="58">
        <f t="shared" si="0"/>
        <v>0</v>
      </c>
    </row>
    <row r="20" spans="1:6" ht="36">
      <c r="A20" s="59" t="s">
        <v>254</v>
      </c>
      <c r="B20" s="60" t="s">
        <v>255</v>
      </c>
      <c r="C20" s="61" t="s">
        <v>70</v>
      </c>
      <c r="D20" s="62">
        <v>38</v>
      </c>
      <c r="E20" s="63">
        <v>0</v>
      </c>
      <c r="F20" s="58">
        <f t="shared" si="0"/>
        <v>0</v>
      </c>
    </row>
    <row r="21" spans="1:6" ht="36">
      <c r="A21" s="59" t="s">
        <v>256</v>
      </c>
      <c r="B21" s="60" t="s">
        <v>257</v>
      </c>
      <c r="C21" s="61" t="s">
        <v>6</v>
      </c>
      <c r="D21" s="62">
        <v>1</v>
      </c>
      <c r="E21" s="63">
        <v>0</v>
      </c>
      <c r="F21" s="58">
        <f t="shared" si="0"/>
        <v>0</v>
      </c>
    </row>
    <row r="22" spans="1:6" ht="36">
      <c r="A22" s="59" t="s">
        <v>258</v>
      </c>
      <c r="B22" s="60" t="s">
        <v>259</v>
      </c>
      <c r="C22" s="61" t="s">
        <v>260</v>
      </c>
      <c r="D22" s="62">
        <v>2</v>
      </c>
      <c r="E22" s="63">
        <v>0</v>
      </c>
      <c r="F22" s="58">
        <f t="shared" si="0"/>
        <v>0</v>
      </c>
    </row>
    <row r="23" spans="1:6" ht="24">
      <c r="A23" s="59" t="s">
        <v>261</v>
      </c>
      <c r="B23" s="60" t="s">
        <v>262</v>
      </c>
      <c r="C23" s="61" t="s">
        <v>263</v>
      </c>
      <c r="D23" s="62">
        <v>315</v>
      </c>
      <c r="E23" s="63">
        <v>0</v>
      </c>
      <c r="F23" s="58">
        <f t="shared" si="0"/>
        <v>0</v>
      </c>
    </row>
    <row r="24" spans="1:6" ht="24">
      <c r="A24" s="59" t="s">
        <v>264</v>
      </c>
      <c r="B24" s="60" t="s">
        <v>265</v>
      </c>
      <c r="C24" s="61" t="s">
        <v>263</v>
      </c>
      <c r="D24" s="62">
        <v>91</v>
      </c>
      <c r="E24" s="63">
        <v>0</v>
      </c>
      <c r="F24" s="58">
        <f t="shared" si="0"/>
        <v>0</v>
      </c>
    </row>
    <row r="25" spans="1:6" ht="48">
      <c r="A25" s="59" t="s">
        <v>266</v>
      </c>
      <c r="B25" s="60" t="s">
        <v>267</v>
      </c>
      <c r="C25" s="61" t="s">
        <v>6</v>
      </c>
      <c r="D25" s="62">
        <v>1</v>
      </c>
      <c r="E25" s="63">
        <v>0</v>
      </c>
      <c r="F25" s="58">
        <f t="shared" si="0"/>
        <v>0</v>
      </c>
    </row>
    <row r="26" spans="1:6" ht="24.75" thickBot="1">
      <c r="A26" s="64" t="s">
        <v>268</v>
      </c>
      <c r="B26" s="65" t="s">
        <v>269</v>
      </c>
      <c r="C26" s="66" t="s">
        <v>6</v>
      </c>
      <c r="D26" s="67">
        <v>1</v>
      </c>
      <c r="E26" s="68">
        <v>0</v>
      </c>
      <c r="F26" s="58">
        <f t="shared" si="0"/>
        <v>0</v>
      </c>
    </row>
    <row r="27" spans="1:6" ht="15.75" thickBot="1">
      <c r="A27" s="125" t="s">
        <v>270</v>
      </c>
      <c r="B27" s="126"/>
      <c r="C27" s="126"/>
      <c r="D27" s="126"/>
      <c r="E27" s="127"/>
      <c r="F27" s="69">
        <f>SUM(F9:F26)</f>
        <v>0</v>
      </c>
    </row>
    <row r="28" spans="1:6" ht="15.75" thickBot="1">
      <c r="A28" s="70">
        <v>2</v>
      </c>
      <c r="B28" s="119" t="s">
        <v>271</v>
      </c>
      <c r="C28" s="119"/>
      <c r="D28" s="119"/>
      <c r="E28" s="119"/>
      <c r="F28" s="120"/>
    </row>
    <row r="29" spans="1:6" ht="24">
      <c r="A29" s="59" t="s">
        <v>272</v>
      </c>
      <c r="B29" s="60" t="s">
        <v>273</v>
      </c>
      <c r="C29" s="61" t="s">
        <v>274</v>
      </c>
      <c r="D29" s="62">
        <v>1</v>
      </c>
      <c r="E29" s="63">
        <v>0</v>
      </c>
      <c r="F29" s="58">
        <f t="shared" ref="F29:F30" si="1">D29*E29</f>
        <v>0</v>
      </c>
    </row>
    <row r="30" spans="1:6" ht="24">
      <c r="A30" s="59" t="s">
        <v>275</v>
      </c>
      <c r="B30" s="60" t="s">
        <v>276</v>
      </c>
      <c r="C30" s="61" t="s">
        <v>6</v>
      </c>
      <c r="D30" s="62">
        <v>6</v>
      </c>
      <c r="E30" s="63">
        <v>0</v>
      </c>
      <c r="F30" s="58">
        <f t="shared" si="1"/>
        <v>0</v>
      </c>
    </row>
    <row r="31" spans="1:6" ht="15.75" thickBot="1">
      <c r="A31" s="121" t="s">
        <v>183</v>
      </c>
      <c r="B31" s="122"/>
      <c r="C31" s="122"/>
      <c r="D31" s="122"/>
      <c r="E31" s="122"/>
      <c r="F31" s="71">
        <f>SUM(F29:F30)</f>
        <v>0</v>
      </c>
    </row>
    <row r="32" spans="1:6" ht="15.75" thickBot="1">
      <c r="A32" s="110" t="s">
        <v>206</v>
      </c>
      <c r="B32" s="111"/>
      <c r="C32" s="111"/>
      <c r="D32" s="111"/>
      <c r="E32" s="111"/>
      <c r="F32" s="50">
        <f>F27+F31</f>
        <v>0</v>
      </c>
    </row>
    <row r="33" ht="15.75" thickTop="1"/>
  </sheetData>
  <mergeCells count="9">
    <mergeCell ref="B28:F28"/>
    <mergeCell ref="A31:E31"/>
    <mergeCell ref="A32:E32"/>
    <mergeCell ref="A1:F1"/>
    <mergeCell ref="A2:F2"/>
    <mergeCell ref="A3:D3"/>
    <mergeCell ref="A4:F4"/>
    <mergeCell ref="B8:F8"/>
    <mergeCell ref="A27:E2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34" workbookViewId="0">
      <selection activeCell="F41" sqref="F41"/>
    </sheetView>
  </sheetViews>
  <sheetFormatPr defaultRowHeight="15"/>
  <cols>
    <col min="2" max="2" width="64.140625" customWidth="1"/>
    <col min="6" max="6" width="9.140625" customWidth="1"/>
  </cols>
  <sheetData>
    <row r="1" spans="1:6" ht="23.25">
      <c r="A1" s="116" t="s">
        <v>172</v>
      </c>
      <c r="B1" s="116"/>
      <c r="C1" s="116"/>
      <c r="D1" s="116"/>
      <c r="E1" s="116"/>
      <c r="F1" s="116"/>
    </row>
    <row r="2" spans="1:6" ht="23.25">
      <c r="A2" s="116" t="s">
        <v>277</v>
      </c>
      <c r="B2" s="116"/>
      <c r="C2" s="116"/>
      <c r="D2" s="116"/>
      <c r="E2" s="116"/>
      <c r="F2" s="116"/>
    </row>
    <row r="3" spans="1:6" ht="23.25">
      <c r="A3" s="114" t="s">
        <v>174</v>
      </c>
      <c r="B3" s="114"/>
      <c r="C3" s="114"/>
      <c r="D3" s="114"/>
      <c r="E3" s="51"/>
      <c r="F3" s="51"/>
    </row>
    <row r="4" spans="1:6" ht="15.75">
      <c r="A4" s="115" t="s">
        <v>197</v>
      </c>
      <c r="B4" s="115"/>
      <c r="C4" s="115"/>
      <c r="D4" s="115"/>
      <c r="E4" s="115"/>
      <c r="F4" s="115"/>
    </row>
    <row r="5" spans="1:6" ht="15.75" thickBot="1">
      <c r="A5" s="72"/>
      <c r="B5" s="72"/>
      <c r="C5" s="72"/>
      <c r="D5" s="72"/>
      <c r="E5" s="72"/>
      <c r="F5" s="72"/>
    </row>
    <row r="6" spans="1:6" ht="36.75" thickTop="1">
      <c r="A6" s="8" t="s">
        <v>0</v>
      </c>
      <c r="B6" s="5" t="s">
        <v>1</v>
      </c>
      <c r="C6" s="6" t="s">
        <v>175</v>
      </c>
      <c r="D6" s="5" t="s">
        <v>2</v>
      </c>
      <c r="E6" s="6" t="s">
        <v>176</v>
      </c>
      <c r="F6" s="7" t="s">
        <v>177</v>
      </c>
    </row>
    <row r="7" spans="1:6">
      <c r="A7" s="10">
        <v>1</v>
      </c>
      <c r="B7" s="9">
        <v>2</v>
      </c>
      <c r="C7" s="9">
        <v>3</v>
      </c>
      <c r="D7" s="9">
        <v>4</v>
      </c>
      <c r="E7" s="9">
        <v>5</v>
      </c>
      <c r="F7" s="11">
        <v>6</v>
      </c>
    </row>
    <row r="8" spans="1:6" ht="15.75" thickBot="1">
      <c r="A8" s="73" t="s">
        <v>179</v>
      </c>
      <c r="B8" s="136" t="s">
        <v>278</v>
      </c>
      <c r="C8" s="137"/>
      <c r="D8" s="137"/>
      <c r="E8" s="137"/>
      <c r="F8" s="138"/>
    </row>
    <row r="9" spans="1:6" ht="24">
      <c r="A9" s="74" t="s">
        <v>344</v>
      </c>
      <c r="B9" s="75" t="s">
        <v>279</v>
      </c>
      <c r="C9" s="76" t="s">
        <v>280</v>
      </c>
      <c r="D9" s="77" t="s">
        <v>281</v>
      </c>
      <c r="E9" s="78">
        <v>0</v>
      </c>
      <c r="F9" s="79">
        <f>ROUND(D9*E9,2)</f>
        <v>0</v>
      </c>
    </row>
    <row r="10" spans="1:6">
      <c r="A10" s="80" t="s">
        <v>347</v>
      </c>
      <c r="B10" s="81" t="s">
        <v>282</v>
      </c>
      <c r="C10" s="82" t="s">
        <v>70</v>
      </c>
      <c r="D10" s="83" t="s">
        <v>283</v>
      </c>
      <c r="E10" s="84">
        <v>0</v>
      </c>
      <c r="F10" s="79">
        <f t="shared" ref="F10:F36" si="0">ROUND(D10*E10,2)</f>
        <v>0</v>
      </c>
    </row>
    <row r="11" spans="1:6">
      <c r="A11" s="80" t="s">
        <v>348</v>
      </c>
      <c r="B11" s="85" t="s">
        <v>284</v>
      </c>
      <c r="C11" s="82" t="s">
        <v>280</v>
      </c>
      <c r="D11" s="83" t="s">
        <v>281</v>
      </c>
      <c r="E11" s="84">
        <v>0</v>
      </c>
      <c r="F11" s="79">
        <f t="shared" si="0"/>
        <v>0</v>
      </c>
    </row>
    <row r="12" spans="1:6" ht="24">
      <c r="A12" s="80" t="s">
        <v>350</v>
      </c>
      <c r="B12" s="85" t="s">
        <v>285</v>
      </c>
      <c r="C12" s="82" t="s">
        <v>70</v>
      </c>
      <c r="D12" s="83" t="s">
        <v>286</v>
      </c>
      <c r="E12" s="84">
        <v>0</v>
      </c>
      <c r="F12" s="79">
        <f t="shared" si="0"/>
        <v>0</v>
      </c>
    </row>
    <row r="13" spans="1:6" ht="24">
      <c r="A13" s="80" t="s">
        <v>349</v>
      </c>
      <c r="B13" s="85" t="s">
        <v>287</v>
      </c>
      <c r="C13" s="82" t="s">
        <v>70</v>
      </c>
      <c r="D13" s="83" t="s">
        <v>288</v>
      </c>
      <c r="E13" s="84">
        <v>0</v>
      </c>
      <c r="F13" s="79">
        <f t="shared" si="0"/>
        <v>0</v>
      </c>
    </row>
    <row r="14" spans="1:6" ht="24">
      <c r="A14" s="80" t="s">
        <v>345</v>
      </c>
      <c r="B14" s="85" t="s">
        <v>289</v>
      </c>
      <c r="C14" s="82" t="s">
        <v>70</v>
      </c>
      <c r="D14" s="83" t="s">
        <v>286</v>
      </c>
      <c r="E14" s="84">
        <v>0</v>
      </c>
      <c r="F14" s="79">
        <f t="shared" si="0"/>
        <v>0</v>
      </c>
    </row>
    <row r="15" spans="1:6" ht="24">
      <c r="A15" s="80" t="s">
        <v>351</v>
      </c>
      <c r="B15" s="85" t="s">
        <v>290</v>
      </c>
      <c r="C15" s="82" t="s">
        <v>70</v>
      </c>
      <c r="D15" s="83" t="s">
        <v>286</v>
      </c>
      <c r="E15" s="84">
        <v>0</v>
      </c>
      <c r="F15" s="79">
        <f t="shared" si="0"/>
        <v>0</v>
      </c>
    </row>
    <row r="16" spans="1:6">
      <c r="A16" s="80" t="s">
        <v>346</v>
      </c>
      <c r="B16" s="81" t="s">
        <v>291</v>
      </c>
      <c r="C16" s="82" t="s">
        <v>70</v>
      </c>
      <c r="D16" s="83" t="s">
        <v>292</v>
      </c>
      <c r="E16" s="84">
        <v>0</v>
      </c>
      <c r="F16" s="79">
        <f t="shared" si="0"/>
        <v>0</v>
      </c>
    </row>
    <row r="17" spans="1:6">
      <c r="A17" s="80" t="s">
        <v>293</v>
      </c>
      <c r="B17" s="85" t="s">
        <v>294</v>
      </c>
      <c r="C17" s="82" t="s">
        <v>70</v>
      </c>
      <c r="D17" s="86">
        <v>430</v>
      </c>
      <c r="E17" s="84">
        <v>0</v>
      </c>
      <c r="F17" s="79">
        <f t="shared" si="0"/>
        <v>0</v>
      </c>
    </row>
    <row r="18" spans="1:6">
      <c r="A18" s="80" t="s">
        <v>12</v>
      </c>
      <c r="B18" s="85" t="s">
        <v>295</v>
      </c>
      <c r="C18" s="82" t="s">
        <v>70</v>
      </c>
      <c r="D18" s="83" t="s">
        <v>296</v>
      </c>
      <c r="E18" s="84">
        <v>0</v>
      </c>
      <c r="F18" s="79">
        <f t="shared" si="0"/>
        <v>0</v>
      </c>
    </row>
    <row r="19" spans="1:6" ht="24">
      <c r="A19" s="80" t="s">
        <v>13</v>
      </c>
      <c r="B19" s="85" t="s">
        <v>297</v>
      </c>
      <c r="C19" s="82" t="s">
        <v>70</v>
      </c>
      <c r="D19" s="83" t="s">
        <v>292</v>
      </c>
      <c r="E19" s="84">
        <v>0</v>
      </c>
      <c r="F19" s="79">
        <f t="shared" si="0"/>
        <v>0</v>
      </c>
    </row>
    <row r="20" spans="1:6">
      <c r="A20" s="80" t="s">
        <v>14</v>
      </c>
      <c r="B20" s="81" t="s">
        <v>298</v>
      </c>
      <c r="C20" s="82" t="s">
        <v>70</v>
      </c>
      <c r="D20" s="83" t="s">
        <v>182</v>
      </c>
      <c r="E20" s="84">
        <v>0</v>
      </c>
      <c r="F20" s="79">
        <f t="shared" si="0"/>
        <v>0</v>
      </c>
    </row>
    <row r="21" spans="1:6">
      <c r="A21" s="80" t="s">
        <v>15</v>
      </c>
      <c r="B21" s="81" t="s">
        <v>299</v>
      </c>
      <c r="C21" s="82" t="s">
        <v>70</v>
      </c>
      <c r="D21" s="83" t="s">
        <v>300</v>
      </c>
      <c r="E21" s="84">
        <v>0</v>
      </c>
      <c r="F21" s="79">
        <f t="shared" si="0"/>
        <v>0</v>
      </c>
    </row>
    <row r="22" spans="1:6">
      <c r="A22" s="80" t="s">
        <v>16</v>
      </c>
      <c r="B22" s="85" t="s">
        <v>301</v>
      </c>
      <c r="C22" s="82" t="s">
        <v>70</v>
      </c>
      <c r="D22" s="83" t="s">
        <v>302</v>
      </c>
      <c r="E22" s="84">
        <v>0</v>
      </c>
      <c r="F22" s="79">
        <f t="shared" si="0"/>
        <v>0</v>
      </c>
    </row>
    <row r="23" spans="1:6" ht="36">
      <c r="A23" s="80" t="s">
        <v>17</v>
      </c>
      <c r="B23" s="85" t="s">
        <v>303</v>
      </c>
      <c r="C23" s="82" t="s">
        <v>6</v>
      </c>
      <c r="D23" s="83" t="s">
        <v>304</v>
      </c>
      <c r="E23" s="84">
        <v>0</v>
      </c>
      <c r="F23" s="79">
        <f t="shared" si="0"/>
        <v>0</v>
      </c>
    </row>
    <row r="24" spans="1:6">
      <c r="A24" s="80" t="s">
        <v>18</v>
      </c>
      <c r="B24" s="81" t="s">
        <v>305</v>
      </c>
      <c r="C24" s="82" t="s">
        <v>260</v>
      </c>
      <c r="D24" s="83" t="s">
        <v>179</v>
      </c>
      <c r="E24" s="84">
        <v>0</v>
      </c>
      <c r="F24" s="79">
        <f t="shared" si="0"/>
        <v>0</v>
      </c>
    </row>
    <row r="25" spans="1:6" ht="24">
      <c r="A25" s="80" t="s">
        <v>21</v>
      </c>
      <c r="B25" s="85" t="s">
        <v>306</v>
      </c>
      <c r="C25" s="82" t="s">
        <v>6</v>
      </c>
      <c r="D25" s="83" t="s">
        <v>179</v>
      </c>
      <c r="E25" s="84">
        <v>0</v>
      </c>
      <c r="F25" s="79">
        <f t="shared" si="0"/>
        <v>0</v>
      </c>
    </row>
    <row r="26" spans="1:6" ht="24">
      <c r="A26" s="80" t="s">
        <v>22</v>
      </c>
      <c r="B26" s="85" t="s">
        <v>307</v>
      </c>
      <c r="C26" s="82" t="s">
        <v>6</v>
      </c>
      <c r="D26" s="83" t="s">
        <v>179</v>
      </c>
      <c r="E26" s="84">
        <v>0</v>
      </c>
      <c r="F26" s="79">
        <f t="shared" si="0"/>
        <v>0</v>
      </c>
    </row>
    <row r="27" spans="1:6" ht="24">
      <c r="A27" s="80" t="s">
        <v>23</v>
      </c>
      <c r="B27" s="85" t="s">
        <v>308</v>
      </c>
      <c r="C27" s="82" t="s">
        <v>6</v>
      </c>
      <c r="D27" s="83" t="s">
        <v>309</v>
      </c>
      <c r="E27" s="84">
        <v>0</v>
      </c>
      <c r="F27" s="79">
        <f t="shared" si="0"/>
        <v>0</v>
      </c>
    </row>
    <row r="28" spans="1:6">
      <c r="A28" s="80" t="s">
        <v>25</v>
      </c>
      <c r="B28" s="81" t="s">
        <v>310</v>
      </c>
      <c r="C28" s="82" t="s">
        <v>280</v>
      </c>
      <c r="D28" s="86">
        <v>8.7919999999999998</v>
      </c>
      <c r="E28" s="84">
        <v>0</v>
      </c>
      <c r="F28" s="79">
        <f t="shared" si="0"/>
        <v>0</v>
      </c>
    </row>
    <row r="29" spans="1:6" ht="24">
      <c r="A29" s="80" t="s">
        <v>28</v>
      </c>
      <c r="B29" s="85" t="s">
        <v>311</v>
      </c>
      <c r="C29" s="82" t="s">
        <v>312</v>
      </c>
      <c r="D29" s="83" t="s">
        <v>309</v>
      </c>
      <c r="E29" s="84">
        <v>0</v>
      </c>
      <c r="F29" s="79">
        <f t="shared" si="0"/>
        <v>0</v>
      </c>
    </row>
    <row r="30" spans="1:6" ht="24">
      <c r="A30" s="80" t="s">
        <v>30</v>
      </c>
      <c r="B30" s="85" t="s">
        <v>313</v>
      </c>
      <c r="C30" s="82" t="s">
        <v>312</v>
      </c>
      <c r="D30" s="83" t="s">
        <v>309</v>
      </c>
      <c r="E30" s="84">
        <v>0</v>
      </c>
      <c r="F30" s="79">
        <f t="shared" si="0"/>
        <v>0</v>
      </c>
    </row>
    <row r="31" spans="1:6" ht="24">
      <c r="A31" s="80" t="s">
        <v>31</v>
      </c>
      <c r="B31" s="85" t="s">
        <v>314</v>
      </c>
      <c r="C31" s="82" t="s">
        <v>6</v>
      </c>
      <c r="D31" s="83" t="s">
        <v>309</v>
      </c>
      <c r="E31" s="84">
        <v>0</v>
      </c>
      <c r="F31" s="79">
        <f t="shared" si="0"/>
        <v>0</v>
      </c>
    </row>
    <row r="32" spans="1:6">
      <c r="A32" s="80" t="s">
        <v>32</v>
      </c>
      <c r="B32" s="85" t="s">
        <v>315</v>
      </c>
      <c r="C32" s="82" t="s">
        <v>6</v>
      </c>
      <c r="D32" s="83" t="s">
        <v>309</v>
      </c>
      <c r="E32" s="84">
        <v>0</v>
      </c>
      <c r="F32" s="79">
        <f t="shared" si="0"/>
        <v>0</v>
      </c>
    </row>
    <row r="33" spans="1:6" ht="24">
      <c r="A33" s="80" t="s">
        <v>34</v>
      </c>
      <c r="B33" s="85" t="s">
        <v>316</v>
      </c>
      <c r="C33" s="82" t="s">
        <v>280</v>
      </c>
      <c r="D33" s="83" t="s">
        <v>281</v>
      </c>
      <c r="E33" s="84">
        <v>0</v>
      </c>
      <c r="F33" s="79">
        <f t="shared" si="0"/>
        <v>0</v>
      </c>
    </row>
    <row r="34" spans="1:6" ht="24">
      <c r="A34" s="80" t="s">
        <v>36</v>
      </c>
      <c r="B34" s="85" t="s">
        <v>317</v>
      </c>
      <c r="C34" s="82" t="s">
        <v>280</v>
      </c>
      <c r="D34" s="83" t="s">
        <v>281</v>
      </c>
      <c r="E34" s="84">
        <v>0</v>
      </c>
      <c r="F34" s="79">
        <f t="shared" si="0"/>
        <v>0</v>
      </c>
    </row>
    <row r="35" spans="1:6" ht="24">
      <c r="A35" s="80" t="s">
        <v>38</v>
      </c>
      <c r="B35" s="85" t="s">
        <v>318</v>
      </c>
      <c r="C35" s="82" t="s">
        <v>319</v>
      </c>
      <c r="D35" s="83">
        <v>24.1</v>
      </c>
      <c r="E35" s="84">
        <v>0</v>
      </c>
      <c r="F35" s="79">
        <f t="shared" si="0"/>
        <v>0</v>
      </c>
    </row>
    <row r="36" spans="1:6" ht="15.75" thickBot="1">
      <c r="A36" s="87" t="s">
        <v>39</v>
      </c>
      <c r="B36" s="88" t="s">
        <v>320</v>
      </c>
      <c r="C36" s="89" t="s">
        <v>319</v>
      </c>
      <c r="D36" s="90">
        <v>24.1</v>
      </c>
      <c r="E36" s="91">
        <v>0</v>
      </c>
      <c r="F36" s="79">
        <f t="shared" si="0"/>
        <v>0</v>
      </c>
    </row>
    <row r="37" spans="1:6" ht="15.75" thickBot="1">
      <c r="A37" s="131" t="s">
        <v>321</v>
      </c>
      <c r="B37" s="132"/>
      <c r="C37" s="132"/>
      <c r="D37" s="132"/>
      <c r="E37" s="132"/>
      <c r="F37" s="92">
        <f>SUM(F9:F36)</f>
        <v>0</v>
      </c>
    </row>
    <row r="38" spans="1:6" ht="15.75" thickBot="1">
      <c r="A38" s="93" t="s">
        <v>182</v>
      </c>
      <c r="B38" s="128" t="s">
        <v>322</v>
      </c>
      <c r="C38" s="129"/>
      <c r="D38" s="129"/>
      <c r="E38" s="129"/>
      <c r="F38" s="130"/>
    </row>
    <row r="39" spans="1:6">
      <c r="A39" s="74" t="s">
        <v>323</v>
      </c>
      <c r="B39" s="94" t="s">
        <v>324</v>
      </c>
      <c r="C39" s="76" t="s">
        <v>150</v>
      </c>
      <c r="D39" s="77" t="s">
        <v>179</v>
      </c>
      <c r="E39" s="78">
        <v>0</v>
      </c>
      <c r="F39" s="79">
        <f t="shared" ref="F39:F43" si="1">ROUND(D39*E39,2)</f>
        <v>0</v>
      </c>
    </row>
    <row r="40" spans="1:6">
      <c r="A40" s="80" t="s">
        <v>325</v>
      </c>
      <c r="B40" s="95" t="s">
        <v>326</v>
      </c>
      <c r="C40" s="82" t="s">
        <v>327</v>
      </c>
      <c r="D40" s="83" t="s">
        <v>309</v>
      </c>
      <c r="E40" s="84">
        <v>0</v>
      </c>
      <c r="F40" s="79">
        <f t="shared" si="1"/>
        <v>0</v>
      </c>
    </row>
    <row r="41" spans="1:6">
      <c r="A41" s="80" t="s">
        <v>328</v>
      </c>
      <c r="B41" s="95" t="s">
        <v>329</v>
      </c>
      <c r="C41" s="82" t="s">
        <v>327</v>
      </c>
      <c r="D41" s="83" t="s">
        <v>304</v>
      </c>
      <c r="E41" s="84">
        <v>0</v>
      </c>
      <c r="F41" s="79">
        <f t="shared" si="1"/>
        <v>0</v>
      </c>
    </row>
    <row r="42" spans="1:6">
      <c r="A42" s="80" t="s">
        <v>330</v>
      </c>
      <c r="B42" s="96" t="s">
        <v>331</v>
      </c>
      <c r="C42" s="82" t="s">
        <v>6</v>
      </c>
      <c r="D42" s="83" t="s">
        <v>182</v>
      </c>
      <c r="E42" s="84">
        <v>0</v>
      </c>
      <c r="F42" s="79">
        <f t="shared" si="1"/>
        <v>0</v>
      </c>
    </row>
    <row r="43" spans="1:6" ht="15.75" thickBot="1">
      <c r="A43" s="87" t="s">
        <v>332</v>
      </c>
      <c r="B43" s="97" t="s">
        <v>333</v>
      </c>
      <c r="C43" s="89" t="s">
        <v>6</v>
      </c>
      <c r="D43" s="90" t="s">
        <v>334</v>
      </c>
      <c r="E43" s="91">
        <v>0</v>
      </c>
      <c r="F43" s="79">
        <f t="shared" si="1"/>
        <v>0</v>
      </c>
    </row>
    <row r="44" spans="1:6" ht="15.75" thickBot="1">
      <c r="A44" s="131" t="s">
        <v>335</v>
      </c>
      <c r="B44" s="132"/>
      <c r="C44" s="132"/>
      <c r="D44" s="132"/>
      <c r="E44" s="132"/>
      <c r="F44" s="98">
        <f>SUM(F39:F43)</f>
        <v>0</v>
      </c>
    </row>
    <row r="45" spans="1:6" ht="15.75" thickBot="1">
      <c r="A45" s="133" t="s">
        <v>206</v>
      </c>
      <c r="B45" s="134"/>
      <c r="C45" s="134"/>
      <c r="D45" s="134"/>
      <c r="E45" s="135"/>
      <c r="F45" s="99">
        <f>F37+F44</f>
        <v>0</v>
      </c>
    </row>
    <row r="46" spans="1:6" ht="15.75" thickTop="1"/>
  </sheetData>
  <mergeCells count="9">
    <mergeCell ref="B38:F38"/>
    <mergeCell ref="A44:E44"/>
    <mergeCell ref="A45:E45"/>
    <mergeCell ref="A1:F1"/>
    <mergeCell ref="A2:F2"/>
    <mergeCell ref="A3:D3"/>
    <mergeCell ref="A4:F4"/>
    <mergeCell ref="B8:F8"/>
    <mergeCell ref="A37:E3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C6" sqref="C6"/>
    </sheetView>
  </sheetViews>
  <sheetFormatPr defaultRowHeight="15"/>
  <cols>
    <col min="2" max="2" width="54.85546875" customWidth="1"/>
    <col min="3" max="3" width="22.28515625" style="101" customWidth="1"/>
  </cols>
  <sheetData>
    <row r="1" spans="1:3" ht="23.25">
      <c r="A1" s="116" t="s">
        <v>172</v>
      </c>
      <c r="B1" s="116"/>
      <c r="C1" s="116"/>
    </row>
    <row r="2" spans="1:3" ht="23.25">
      <c r="A2" s="116" t="s">
        <v>336</v>
      </c>
      <c r="B2" s="116"/>
      <c r="C2" s="116"/>
    </row>
    <row r="3" spans="1:3" ht="15.75">
      <c r="A3" s="114" t="s">
        <v>174</v>
      </c>
      <c r="B3" s="114"/>
      <c r="C3" s="114"/>
    </row>
    <row r="4" spans="1:3" ht="15.75">
      <c r="A4" s="115" t="s">
        <v>343</v>
      </c>
      <c r="B4" s="115"/>
      <c r="C4" s="115"/>
    </row>
    <row r="5" spans="1:3" ht="15.75" thickBot="1">
      <c r="A5" s="72"/>
      <c r="B5" s="72"/>
      <c r="C5" s="100"/>
    </row>
    <row r="6" spans="1:3" ht="15.75" thickBot="1">
      <c r="A6" s="139" t="s">
        <v>0</v>
      </c>
      <c r="B6" s="140" t="s">
        <v>352</v>
      </c>
      <c r="C6" s="141" t="s">
        <v>353</v>
      </c>
    </row>
    <row r="7" spans="1:3">
      <c r="A7" s="147">
        <v>1</v>
      </c>
      <c r="B7" s="148" t="s">
        <v>337</v>
      </c>
      <c r="C7" s="149">
        <f>Drogowa!F134</f>
        <v>0</v>
      </c>
    </row>
    <row r="8" spans="1:3">
      <c r="A8" s="142">
        <v>2</v>
      </c>
      <c r="B8" s="143" t="s">
        <v>338</v>
      </c>
      <c r="C8" s="144">
        <f>Sanitarna!F32</f>
        <v>0</v>
      </c>
    </row>
    <row r="9" spans="1:3" ht="15.75" thickBot="1">
      <c r="A9" s="145">
        <v>3</v>
      </c>
      <c r="B9" s="146" t="s">
        <v>339</v>
      </c>
      <c r="C9" s="150">
        <f>Oświetlenie!F45</f>
        <v>0</v>
      </c>
    </row>
    <row r="10" spans="1:3">
      <c r="A10" s="153"/>
      <c r="B10" s="154" t="s">
        <v>340</v>
      </c>
      <c r="C10" s="155">
        <f>C7+C8+C9</f>
        <v>0</v>
      </c>
    </row>
    <row r="11" spans="1:3" ht="15.75" thickBot="1">
      <c r="A11" s="151"/>
      <c r="B11" s="152" t="s">
        <v>341</v>
      </c>
      <c r="C11" s="156">
        <f>ROUND(C10*0.23,2)</f>
        <v>0</v>
      </c>
    </row>
    <row r="12" spans="1:3" ht="15.75" thickBot="1">
      <c r="A12" s="102"/>
      <c r="B12" s="103" t="s">
        <v>342</v>
      </c>
      <c r="C12" s="157">
        <f>C10+C11</f>
        <v>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2</vt:i4>
      </vt:variant>
    </vt:vector>
  </HeadingPairs>
  <TitlesOfParts>
    <vt:vector size="6" baseType="lpstr">
      <vt:lpstr>Drogowa</vt:lpstr>
      <vt:lpstr>Sanitarna</vt:lpstr>
      <vt:lpstr>Oświetlenie</vt:lpstr>
      <vt:lpstr>Zestawienie</vt:lpstr>
      <vt:lpstr>Drogowa!Obszar_wydruku</vt:lpstr>
      <vt:lpstr>Drogowa!Tytuły_wydruku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</dc:creator>
  <cp:lastModifiedBy>Janusz</cp:lastModifiedBy>
  <cp:lastPrinted>2017-07-07T17:26:11Z</cp:lastPrinted>
  <dcterms:created xsi:type="dcterms:W3CDTF">2017-06-21T17:32:00Z</dcterms:created>
  <dcterms:modified xsi:type="dcterms:W3CDTF">2018-04-20T07:20:26Z</dcterms:modified>
</cp:coreProperties>
</file>